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0" yWindow="0" windowWidth="12120" windowHeight="9120"/>
  </bookViews>
  <sheets>
    <sheet name="PLANILHA PREÇOS MAT. E SERVIÇOS" sheetId="7" r:id="rId1"/>
  </sheets>
  <definedNames>
    <definedName name="_xlnm._FilterDatabase" localSheetId="0" hidden="1">'PLANILHA PREÇOS MAT. E SERVIÇOS'!$B$17:$E$17</definedName>
    <definedName name="_xlnm.Print_Area" localSheetId="0">'PLANILHA PREÇOS MAT. E SERVIÇOS'!$B$1:$H$174</definedName>
    <definedName name="_xlnm.Print_Titles" localSheetId="0">'PLANILHA PREÇOS MAT. E SERVIÇOS'!$1:$16</definedName>
  </definedNames>
  <calcPr calcId="124519" iterateDelta="1E-4"/>
</workbook>
</file>

<file path=xl/calcChain.xml><?xml version="1.0" encoding="utf-8"?>
<calcChain xmlns="http://schemas.openxmlformats.org/spreadsheetml/2006/main">
  <c r="M170" i="7"/>
  <c r="M171"/>
  <c r="H171"/>
  <c r="H167"/>
  <c r="H166"/>
  <c r="H163"/>
  <c r="H161"/>
  <c r="H159"/>
  <c r="H155"/>
  <c r="H154"/>
  <c r="H151"/>
  <c r="H150"/>
  <c r="H149"/>
  <c r="H146"/>
  <c r="H142"/>
  <c r="H139"/>
  <c r="H133"/>
  <c r="H131"/>
  <c r="H129"/>
  <c r="H127"/>
  <c r="H126"/>
  <c r="H123"/>
  <c r="H122"/>
  <c r="H119"/>
  <c r="H114"/>
  <c r="H110"/>
  <c r="H109"/>
  <c r="H102"/>
  <c r="H101"/>
  <c r="H99"/>
  <c r="H97"/>
  <c r="H94"/>
  <c r="H93"/>
  <c r="H91"/>
  <c r="H90"/>
  <c r="H89"/>
  <c r="H86"/>
  <c r="H83"/>
  <c r="H82"/>
  <c r="H81"/>
  <c r="H78"/>
  <c r="H77"/>
  <c r="H75"/>
  <c r="H71"/>
  <c r="H69"/>
  <c r="H67"/>
  <c r="H66"/>
  <c r="H65"/>
  <c r="H62"/>
  <c r="H59"/>
  <c r="H58"/>
  <c r="H57"/>
  <c r="H54"/>
  <c r="H51"/>
  <c r="H50"/>
  <c r="H49"/>
  <c r="H47"/>
  <c r="H46"/>
  <c r="H43"/>
  <c r="H42"/>
  <c r="H38"/>
  <c r="H37"/>
  <c r="H35"/>
  <c r="H31"/>
  <c r="G30"/>
  <c r="H29"/>
  <c r="H25"/>
  <c r="H23"/>
  <c r="H21"/>
  <c r="H19"/>
  <c r="H18"/>
  <c r="H152"/>
  <c r="H153"/>
  <c r="H148"/>
  <c r="H52"/>
  <c r="H125"/>
  <c r="H147"/>
  <c r="H68"/>
  <c r="H76"/>
  <c r="H100"/>
  <c r="H107"/>
  <c r="H108"/>
  <c r="H41"/>
  <c r="H95"/>
  <c r="H116"/>
  <c r="H117"/>
  <c r="H156"/>
  <c r="G13"/>
  <c r="G145" s="1"/>
  <c r="G14"/>
  <c r="G170"/>
  <c r="H170"/>
  <c r="H144"/>
  <c r="H132"/>
  <c r="H45"/>
  <c r="H140"/>
  <c r="H143"/>
  <c r="H48"/>
  <c r="H40"/>
  <c r="H32"/>
  <c r="H24"/>
  <c r="H124"/>
  <c r="H36"/>
  <c r="H28"/>
  <c r="H20"/>
  <c r="H44"/>
  <c r="H136"/>
  <c r="H128"/>
  <c r="H160"/>
  <c r="H137"/>
  <c r="H120"/>
  <c r="H105"/>
  <c r="H73"/>
  <c r="H112"/>
  <c r="H104"/>
  <c r="H96"/>
  <c r="H88"/>
  <c r="H80"/>
  <c r="H72"/>
  <c r="H64"/>
  <c r="H56"/>
  <c r="G76"/>
  <c r="H92"/>
  <c r="H60"/>
  <c r="H84"/>
  <c r="H164"/>
  <c r="G108"/>
  <c r="G80"/>
  <c r="G112"/>
  <c r="G81"/>
  <c r="G109"/>
  <c r="G140"/>
  <c r="G44"/>
  <c r="G20"/>
  <c r="G56"/>
  <c r="G23"/>
  <c r="G89"/>
  <c r="G28"/>
  <c r="G124"/>
  <c r="G32"/>
  <c r="G164"/>
  <c r="G100"/>
  <c r="G88"/>
  <c r="G120"/>
  <c r="G160"/>
  <c r="G144"/>
  <c r="G136"/>
  <c r="G92"/>
  <c r="G148"/>
  <c r="G163"/>
  <c r="G132"/>
  <c r="G161"/>
  <c r="G60"/>
  <c r="G64"/>
  <c r="G96"/>
  <c r="G36"/>
  <c r="G40"/>
  <c r="G116"/>
  <c r="G84"/>
  <c r="G149"/>
  <c r="G152"/>
  <c r="G68"/>
  <c r="G104"/>
  <c r="G129"/>
  <c r="G48"/>
  <c r="G156"/>
  <c r="G128"/>
  <c r="G17"/>
  <c r="H17" s="1"/>
  <c r="G131"/>
  <c r="G52"/>
  <c r="G24"/>
  <c r="G72"/>
  <c r="G155"/>
  <c r="H79"/>
  <c r="G99"/>
  <c r="G167"/>
  <c r="G51"/>
  <c r="H39"/>
  <c r="G127"/>
  <c r="G35"/>
  <c r="G159"/>
  <c r="H135"/>
  <c r="H27"/>
  <c r="G75"/>
  <c r="G94"/>
  <c r="G67"/>
  <c r="G83"/>
  <c r="G119"/>
  <c r="H70"/>
  <c r="H103"/>
  <c r="H55"/>
  <c r="G71"/>
  <c r="G139"/>
  <c r="G59"/>
  <c r="H115"/>
  <c r="H111"/>
  <c r="G66"/>
  <c r="G31"/>
  <c r="G19"/>
  <c r="G43"/>
  <c r="G123"/>
  <c r="G47"/>
  <c r="G91"/>
  <c r="H98"/>
  <c r="H61"/>
  <c r="G151"/>
  <c r="H87"/>
  <c r="H63"/>
  <c r="G78"/>
  <c r="H172"/>
  <c r="G77"/>
  <c r="H33"/>
  <c r="H145"/>
  <c r="H165"/>
  <c r="H85"/>
  <c r="H113"/>
  <c r="H53"/>
  <c r="G37"/>
  <c r="G29"/>
  <c r="G171"/>
  <c r="G69"/>
  <c r="G101"/>
  <c r="G93"/>
  <c r="H121"/>
  <c r="G133"/>
  <c r="G97"/>
  <c r="G57"/>
  <c r="H157"/>
  <c r="H141"/>
  <c r="G49"/>
  <c r="G25"/>
  <c r="G65"/>
  <c r="G21"/>
  <c r="G50"/>
  <c r="G114"/>
  <c r="H118"/>
  <c r="G150"/>
  <c r="G154"/>
  <c r="H158"/>
  <c r="G166"/>
  <c r="G110"/>
  <c r="G58"/>
  <c r="H22"/>
  <c r="H26"/>
  <c r="H34"/>
  <c r="G142"/>
  <c r="G18"/>
  <c r="G82"/>
  <c r="G54"/>
  <c r="G38"/>
  <c r="G46"/>
  <c r="G86"/>
  <c r="G122"/>
  <c r="G42"/>
  <c r="G126"/>
  <c r="G102"/>
  <c r="H30"/>
  <c r="H74"/>
  <c r="H106"/>
  <c r="H134"/>
  <c r="H138"/>
  <c r="H162"/>
  <c r="G146"/>
  <c r="G62"/>
  <c r="H130"/>
  <c r="G90"/>
  <c r="H168" l="1"/>
  <c r="H174" s="1"/>
  <c r="G26"/>
  <c r="G53"/>
  <c r="G63"/>
  <c r="G74"/>
  <c r="G79"/>
  <c r="G85"/>
  <c r="G95"/>
  <c r="G106"/>
  <c r="G111"/>
  <c r="G117"/>
  <c r="G138"/>
  <c r="G143"/>
  <c r="G165"/>
  <c r="G41"/>
  <c r="G73"/>
  <c r="G105"/>
  <c r="G115"/>
  <c r="G121"/>
  <c r="G137"/>
  <c r="G147"/>
  <c r="G153"/>
  <c r="G158"/>
  <c r="G34"/>
  <c r="G39"/>
  <c r="G45"/>
  <c r="G55"/>
  <c r="G61"/>
  <c r="G87"/>
  <c r="G98"/>
  <c r="G103"/>
  <c r="G125"/>
  <c r="G130"/>
  <c r="G135"/>
  <c r="G141"/>
  <c r="G157"/>
  <c r="G162"/>
  <c r="G22"/>
  <c r="G27"/>
  <c r="G33"/>
  <c r="G70"/>
  <c r="G107"/>
  <c r="G113"/>
  <c r="G118"/>
  <c r="G134"/>
</calcChain>
</file>

<file path=xl/sharedStrings.xml><?xml version="1.0" encoding="utf-8"?>
<sst xmlns="http://schemas.openxmlformats.org/spreadsheetml/2006/main" count="340" uniqueCount="193">
  <si>
    <t xml:space="preserve">ANEL CAIXA ZA CONCRETO PREMOLDADO       </t>
  </si>
  <si>
    <t xml:space="preserve">ARAME ACO DN 2,76MM (12) BAIXO TEOR CAR </t>
  </si>
  <si>
    <t xml:space="preserve">ARO COM TAMPA ARTIC CAIXA ZA            </t>
  </si>
  <si>
    <t xml:space="preserve">CABO AL 1X 16MM2 XLPE 0,6/1KV           </t>
  </si>
  <si>
    <t xml:space="preserve">CONDUITE FLEXIVEL PVC 3/4P              </t>
  </si>
  <si>
    <t xml:space="preserve">CONECTOR COMP FORM H(1) 16-35 X 16-35   </t>
  </si>
  <si>
    <t xml:space="preserve">CONECTOR CUNHA IT3+COBERTURA ISOLANTE 3 </t>
  </si>
  <si>
    <t>CONECTOR DER 3.17-8.12MM CUNHA (1) CINZA</t>
  </si>
  <si>
    <t>ELETRODUTO ACO ZINC 2"C/1 LUVA.PR GROSSA</t>
  </si>
  <si>
    <t xml:space="preserve">ELETRODUTO CORRUGADO PEAD 63mm METRO    </t>
  </si>
  <si>
    <t xml:space="preserve">FITA DE IDENTIFICAÇÃO EM VALA           </t>
  </si>
  <si>
    <t xml:space="preserve">FITA ISOLANTE 19MMX10M AUTOFUSAO        </t>
  </si>
  <si>
    <t xml:space="preserve">FITA ISOLANTE ADESIVA 19MMX20M PVC      </t>
  </si>
  <si>
    <t xml:space="preserve">MASSA CALAFETAR COR PRETA               </t>
  </si>
  <si>
    <t xml:space="preserve">PARAFUSO CAB ABAUL PESC QUAD M16X 45MM  </t>
  </si>
  <si>
    <t>POSTE DE AÇO CONICO CONTINUO  6 M</t>
  </si>
  <si>
    <t xml:space="preserve">REATOR LAMPADA VS 100W INTERNO          </t>
  </si>
  <si>
    <t xml:space="preserve">AFASTADOR ARMACAO SECUNDARIA 500MM      </t>
  </si>
  <si>
    <t xml:space="preserve">ALCA CONECTOR ESTRIBO ABERTA            </t>
  </si>
  <si>
    <t>ALCA PREF CB CA-CAL(CAA) 16MM2 MULTIPLEX</t>
  </si>
  <si>
    <t>ALCA PREF CB CA-CAL(CAA) 70MM2 MULTIPLEX</t>
  </si>
  <si>
    <t xml:space="preserve">BRAÇO COM GRAMPO DE SUSPENSÃO ITEM 2    </t>
  </si>
  <si>
    <t xml:space="preserve">BRACO IP TIPO CURTO                     </t>
  </si>
  <si>
    <t xml:space="preserve">BRACO IP TIPO MEDIO                     </t>
  </si>
  <si>
    <t xml:space="preserve">CABO ACO DN 6,4MM (1/4P) SM 7 FIOS ZINC </t>
  </si>
  <si>
    <t xml:space="preserve">CABO DUPLEX CA 1X1X16+16MM2 0,6/1KV     </t>
  </si>
  <si>
    <t xml:space="preserve">CONECTOR ATER. FERRAGEM IP FIO AL 10MM2 </t>
  </si>
  <si>
    <t xml:space="preserve">CONECTOR COMP FORM H(2) 25-70 X 16-35   </t>
  </si>
  <si>
    <t xml:space="preserve">CONECTOR COMP FORM H(3) 50-70 X 50-70   </t>
  </si>
  <si>
    <t xml:space="preserve">CONECTOR DER 1.27-6.34MM CUNHA (3) VERM </t>
  </si>
  <si>
    <t>CONECTOR DER 3.17-8.12MM CUNHA (2) VERDE</t>
  </si>
  <si>
    <t>CONECTOR PERFURACAO  16-70/6-35</t>
  </si>
  <si>
    <t>CONECTOR PERFURACAO  70-120/70-120</t>
  </si>
  <si>
    <t xml:space="preserve">CONECTOR TERM COMP CB ACO 6.4MM 1 FURO  </t>
  </si>
  <si>
    <t xml:space="preserve">CONETOR DE PERFURAÇÃO 35-120MM²/1,5MM²  </t>
  </si>
  <si>
    <t xml:space="preserve">IDENTIFICADOR DE FASE A                 </t>
  </si>
  <si>
    <t xml:space="preserve">IDENTIFICADOR DE FASE B                 </t>
  </si>
  <si>
    <t xml:space="preserve">IDENTIFICADOR DE FASE C                 </t>
  </si>
  <si>
    <t xml:space="preserve">LUMINARIA C/ EQUIP. VS 100W VIDRO PLANO </t>
  </si>
  <si>
    <t>LUMINARIA C/ALOJ. C/BASE VS 150W TUBULAR</t>
  </si>
  <si>
    <t xml:space="preserve">LUVA EMENDA CABO CAL  70MM2             </t>
  </si>
  <si>
    <t xml:space="preserve">OLHAL P/ PARAFUSO CL 70KN (FORJADO)     </t>
  </si>
  <si>
    <t xml:space="preserve">PARAFUSO CAB ABAUL PESC QUAD M16X 70MM  </t>
  </si>
  <si>
    <t xml:space="preserve">POSTE CONCRETO CIRCULAR 11M  300DAN     </t>
  </si>
  <si>
    <t xml:space="preserve">REATOR LÂMPADA VS 150W INTEGRADO 240V   </t>
  </si>
  <si>
    <t xml:space="preserve">TUBO RECOMP. CB  70MM2 1KV              </t>
  </si>
  <si>
    <t xml:space="preserve">BASE 10A P/ RELE FOTOELETRICO           </t>
  </si>
  <si>
    <t>CURVA ZINCADA P/ ELETRODUTO 2" 90 GRAUS</t>
  </si>
  <si>
    <t xml:space="preserve">LUMIN SEMI-ESF QUEBEC P/LAMP VS100W     </t>
  </si>
  <si>
    <t>CABO QUADRUPLEX CA 3X1X 16+16MM2 0,6/1KV</t>
  </si>
  <si>
    <t xml:space="preserve">CONECTOR PERFURACAO  70-120/10-35 NILED </t>
  </si>
  <si>
    <t>ALÇA PREFORMADA ESTAI CABO 9,5MM</t>
  </si>
  <si>
    <t>PC</t>
  </si>
  <si>
    <t>ARRUELA QUADRADA 38X18X3MM</t>
  </si>
  <si>
    <t>BRAÇADEIRA PLÁSTICA CABO MULTIPLEXADO</t>
  </si>
  <si>
    <t>BRAÇO ANTIBALANÇO 15KV</t>
  </si>
  <si>
    <t>BRAÇO SUPORTE C</t>
  </si>
  <si>
    <t>BRAÇO SUPORTE COM GRAMPO DE SUSPENSÃO ITEM 1</t>
  </si>
  <si>
    <t>CJ</t>
  </si>
  <si>
    <t>BRAÇO SUPORTE L</t>
  </si>
  <si>
    <t>BRAÇO TIPO J PARA RDP</t>
  </si>
  <si>
    <t>CABO AL 1X 50MM² 15KV PROTEGIDO</t>
  </si>
  <si>
    <t>M</t>
  </si>
  <si>
    <t>CABO AL 1X240MM² 1KV</t>
  </si>
  <si>
    <t>CABO CU 1X 1,5MM² 1KV XLPE</t>
  </si>
  <si>
    <t>CABO DE AÇO HS 3/8P (9,5MM) 7FIOS</t>
  </si>
  <si>
    <t>KG</t>
  </si>
  <si>
    <t>CABO QUADRUPLEX CA 3X1X 70+70 1KV</t>
  </si>
  <si>
    <t>CABO QUADRUPLEX CA 3X1X120+70 1KV</t>
  </si>
  <si>
    <t>CABO TRIPLEX CA 2X1X10+10 1KV</t>
  </si>
  <si>
    <t>CANTONEIRA PARA BRAÇO C</t>
  </si>
  <si>
    <t>CARTUCHO DE APLICAÇÃO VERMELHO</t>
  </si>
  <si>
    <t>CHAVE FUSÍVEL 15KV PF 100A 7,1KA</t>
  </si>
  <si>
    <t>CINTA DE AÇO D 170MM</t>
  </si>
  <si>
    <t>CINTA DE AÇO D 180MM</t>
  </si>
  <si>
    <t>CINTA DE AÇO D 190MM</t>
  </si>
  <si>
    <t>CINTA DE AÇO D 200MM</t>
  </si>
  <si>
    <t>CINTA DE AÇO D 210MM</t>
  </si>
  <si>
    <t>CINTA DE AÇO D 220MM</t>
  </si>
  <si>
    <t>CINTA DE AÇO D 230MM</t>
  </si>
  <si>
    <t>CINTA DE AÇO D 250MM</t>
  </si>
  <si>
    <t>CINTA DE AÇO D 260MM</t>
  </si>
  <si>
    <t>COBERTURA PROTETORA BUCHA BT TRANSFORMADOR ITEM 1</t>
  </si>
  <si>
    <t>COBERTURA PROTETORA BUCHA BT TRANSFORMADOR ITEM 2</t>
  </si>
  <si>
    <t>COBERTURA PROTETORA PARA BUCHA DE EQUIPAMENTO</t>
  </si>
  <si>
    <t>CONETOR CUNHA AL  50MM² COM ESTRIBO</t>
  </si>
  <si>
    <t>CONETOR CUNHA CU ITEM 4</t>
  </si>
  <si>
    <t>CONETOR CUNHA ITEM 4 + COBERTURA ISOLANTE ITEM 3</t>
  </si>
  <si>
    <t>CONETOR FORMATO H ITEM 1 CAA 13-34MM² / 13-34MM²</t>
  </si>
  <si>
    <t>CONETOR PARA ATERRAMENTO DE FERRAGENS DE IP</t>
  </si>
  <si>
    <t>CONETOR TERMINAL ATERRAMENTO TEMPORÁRIO P/ CHAVES</t>
  </si>
  <si>
    <t>CONETOR TERMINAL COMP CAA 170MM² / 40MM² COMPAC</t>
  </si>
  <si>
    <t xml:space="preserve">CONETOR TERMINAL COMPRESSÃO 1F 50MM² </t>
  </si>
  <si>
    <t>CONETOR TERMINAL COMPRESSÃO 1F AÇO  6,4MM / 21MM²</t>
  </si>
  <si>
    <t>CONETOR,TERMINAL,CABO CA 50MM²,DN 8,2MM,RETO,COMP</t>
  </si>
  <si>
    <t>CRUZETA DE FIBRA DE VIDRO 2,40M</t>
  </si>
  <si>
    <t>ELO FUSÍVEL BOTÃO 500MM    3H</t>
  </si>
  <si>
    <t>ELO FUSÍVEL BOTÃO 500MM    5H</t>
  </si>
  <si>
    <t>ELO FUSÍVEL BOTÃO 500MM    8K</t>
  </si>
  <si>
    <t>ESPAÇADOR LOSANGULAR PARA 50-150MM²</t>
  </si>
  <si>
    <t>ESPAÇADOR MONOFÁSICO 2A 50-150MM²</t>
  </si>
  <si>
    <t>ESTRIBO PARA  BRAÇO TIPO L</t>
  </si>
  <si>
    <t>GANCHO OLHAL 50KN</t>
  </si>
  <si>
    <t>GRAMPO ANCORAGEM  PARA CABO 50MM²</t>
  </si>
  <si>
    <t>HASTE ATERRAMENTO 2,40M</t>
  </si>
  <si>
    <t>ISOLADOR ANCORAGEM POLIMÉRICO 15KV</t>
  </si>
  <si>
    <t>ISOLADOR PINO POLIMÉRICO 15KV</t>
  </si>
  <si>
    <t>LÂMPADA VS 100W AP E-40 TUBULAR</t>
  </si>
  <si>
    <t>LÂMPADA VS 150W AP E-40 TUBULAR</t>
  </si>
  <si>
    <t>MANILHA SAPATILHA 50KN</t>
  </si>
  <si>
    <t>MANTA AUTO-ADESIVA 15KV RDP</t>
  </si>
  <si>
    <t>MÃO FRANCESA PERFILADA</t>
  </si>
  <si>
    <t>OLHAL PARA PARAFUSO 50KN</t>
  </si>
  <si>
    <t>PARAFUSO CABEÇA ABAULADA M12X 40MM</t>
  </si>
  <si>
    <t>PARAFUSO CABEÇA ABAULADA M16X 45MM</t>
  </si>
  <si>
    <t>PARAFUSO CABEÇA ABAULADA M16X 70MM</t>
  </si>
  <si>
    <t>PARAFUSO CABEÇA ABAULADA M16X150MM</t>
  </si>
  <si>
    <t>PARAFUSO CABEÇA QUADRADA M16X500MM</t>
  </si>
  <si>
    <t>PARAFUSO CABEÇA SEXTAVADA M12X 40MM</t>
  </si>
  <si>
    <t>PÁRA-RAIOS 12KV 10KA ZNO</t>
  </si>
  <si>
    <t>PINO PARA ISOLADOR POLIMÉRICO ATÉ 36,2KV ITEM 1</t>
  </si>
  <si>
    <t>PORCA QUADRADA M16 24X24X13MM</t>
  </si>
  <si>
    <t>POSTE CONCRETO CIRCULAR 12M 600DAN</t>
  </si>
  <si>
    <t>POSTE CONCRETO CIRCULAR 12M1000DAN</t>
  </si>
  <si>
    <t>RELÉ FOTOELÉTRICO ELETRÔNICO 105-305V</t>
  </si>
  <si>
    <t>SAPATILHA</t>
  </si>
  <si>
    <t>SELA PARA CRUZETA</t>
  </si>
  <si>
    <t>SUPORTE 240MM TRANSFORMADOR POSTE CC</t>
  </si>
  <si>
    <t>SUPORTE L PARA CRUZETA</t>
  </si>
  <si>
    <t>SUPORTE Z PARA CHAVE FUSÍVEL</t>
  </si>
  <si>
    <t>TRANSFORMADOR TRIFÁSICO 15KV  45KVA</t>
  </si>
  <si>
    <t>TRANSFORMADOR TRIFÁSICO 15KV  75KVA</t>
  </si>
  <si>
    <t xml:space="preserve">ANEL CAIXA ZB CONCRETO PREMOLDADO       </t>
  </si>
  <si>
    <t>ARO COM TAMPA ARTIC CAIXA ZB PASSEIO</t>
  </si>
  <si>
    <t>PREÇO GLOBAL</t>
  </si>
  <si>
    <t>US DE CONSTRUÇÃO</t>
  </si>
  <si>
    <t>TOTAL MÃO DE OBRA</t>
  </si>
  <si>
    <t>US DE PROJETO</t>
  </si>
  <si>
    <t>PREÇO TOTAL MATERIAIS</t>
  </si>
  <si>
    <t>DESCRIÇÃO</t>
  </si>
  <si>
    <t>UND</t>
  </si>
  <si>
    <t>QTDE</t>
  </si>
  <si>
    <t>SUBTOTAL</t>
  </si>
  <si>
    <t>LUMINÁRIA LED 39W CONFORME TERMO DE REFERENCIA</t>
  </si>
  <si>
    <t>LUMINÁRIA LED 51W CONFORME TERMO DE REFERENCIA</t>
  </si>
  <si>
    <t>LUMINÁRIA LED 70W CONFORME TERMO DE REFERENCIA</t>
  </si>
  <si>
    <t>LUMINÁRIA LED 91W CONFORME TERMO DE REFERENCIA</t>
  </si>
  <si>
    <t>LUMINÁRIA LED 269W CONFORME TERMO DE REFERENCIA</t>
  </si>
  <si>
    <t>LÂMPADA VS 250W AP E-40 TUBULAR</t>
  </si>
  <si>
    <t>LÂMPADA VS 400W AP E-40 TUBULAR</t>
  </si>
  <si>
    <t>LUMINARIA C/ALOJ. C/BASE VS 250W TUBULAR</t>
  </si>
  <si>
    <t>LUMINARIA C/ALOJ. C/BASE VS 400W TUBULAR</t>
  </si>
  <si>
    <t xml:space="preserve">LUMINARIA DE TOPO P/LAMP VS250W     </t>
  </si>
  <si>
    <t>ANEXO III - MODELO PLANILHA DE PREÇOS</t>
  </si>
  <si>
    <t>VLR UNIT SEM BDI</t>
  </si>
  <si>
    <t>VLR UNIT COM BDI</t>
  </si>
  <si>
    <t>PREFEITURA MUNICIPAL DE POUSO ALEGRE</t>
  </si>
  <si>
    <t>ABERTURA DO BDI</t>
  </si>
  <si>
    <t>INTERVALO ADMITIDO</t>
  </si>
  <si>
    <t>{[(1+AC+SRG)x(1+L)x(1+DF)] / (1-T)} - 1</t>
  </si>
  <si>
    <t>Administração Central</t>
  </si>
  <si>
    <t>Seguros/Riscos/Garantia</t>
  </si>
  <si>
    <t>Despesas Financeiras</t>
  </si>
  <si>
    <t>Lucro</t>
  </si>
  <si>
    <t>INSS</t>
  </si>
  <si>
    <t>ISS</t>
  </si>
  <si>
    <t>PIS</t>
  </si>
  <si>
    <t>COFINS</t>
  </si>
  <si>
    <t>0,00 ou 4,50</t>
  </si>
  <si>
    <t>5,29% a 7,93%</t>
  </si>
  <si>
    <t>1,25% a 2,53%</t>
  </si>
  <si>
    <t>1,01% a 1,11%</t>
  </si>
  <si>
    <t>8,00% a 9,51%</t>
  </si>
  <si>
    <t>CONFRME ACORDÃO 2.622/13</t>
  </si>
  <si>
    <t>0,65 a 1,65</t>
  </si>
  <si>
    <t>3,00 a 7,60</t>
  </si>
  <si>
    <t>TOTAL DO BDI MÃO OBRA</t>
  </si>
  <si>
    <t>TOTAL DO BDI MATERIAL</t>
  </si>
  <si>
    <t>MÃO DE OBRA</t>
  </si>
  <si>
    <t>CHICOTE SIMPLES 2,5M PARA IP POSTE AÇO OCTOGONAL</t>
  </si>
  <si>
    <t>CHICOTE DUPLO 2,5M PARA IP POSTE AÇO OCTOGONAL</t>
  </si>
  <si>
    <t>POSTE AÇO IP OCTOG ENGAST 11,3M P/ CHIC/SEÇÃO RETA</t>
  </si>
  <si>
    <t>POSTE AÇO IP OCTOG ENGAST 9,3M P/ CHIC/SEÇÃO RETA</t>
  </si>
  <si>
    <t>POSTE AÇO IP OCTOG FLANG 7,8M P/ CHIC/SEÇÃO RETA</t>
  </si>
  <si>
    <t>POSTE TELECÔNICO 7M ENGASTADO</t>
  </si>
  <si>
    <t>POSTE TELECÔNICO 9M ENGASTADO</t>
  </si>
  <si>
    <t>POSTE TELECÔNICO 10M ENGASTADO</t>
  </si>
  <si>
    <t>POSTE TELECÔNICO 12M ENGASTADO</t>
  </si>
  <si>
    <t>SUPORTE IP 1 LUMINÁRIA POSTE RC OU AÇO 10/12/14M</t>
  </si>
  <si>
    <t>SUPORTE IP 1 LUMINÁRIAS POSTE RC OU AÇO 10/12/14M</t>
  </si>
  <si>
    <t>ITEM</t>
  </si>
  <si>
    <t>Secretaria Municipal de Obras</t>
  </si>
  <si>
    <t>CP 02/2016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</si>
</sst>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-* #,##0_-;\-* #,##0_-;_-* &quot;-&quot;??_-;_-@_-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>
      <alignment wrapText="1"/>
    </xf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2">
    <xf numFmtId="0" fontId="0" fillId="0" borderId="0" xfId="0"/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vertical="center"/>
    </xf>
    <xf numFmtId="43" fontId="5" fillId="0" borderId="2" xfId="5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4" fontId="5" fillId="0" borderId="6" xfId="1" applyFont="1" applyFill="1" applyBorder="1"/>
    <xf numFmtId="44" fontId="5" fillId="0" borderId="6" xfId="0" applyNumberFormat="1" applyFont="1" applyFill="1" applyBorder="1"/>
    <xf numFmtId="44" fontId="7" fillId="0" borderId="7" xfId="0" applyNumberFormat="1" applyFont="1" applyFill="1" applyBorder="1"/>
    <xf numFmtId="0" fontId="5" fillId="0" borderId="2" xfId="0" applyFont="1" applyFill="1" applyBorder="1" applyAlignment="1">
      <alignment horizontal="center"/>
    </xf>
    <xf numFmtId="165" fontId="5" fillId="0" borderId="2" xfId="5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44" fontId="5" fillId="0" borderId="10" xfId="1" applyFont="1" applyFill="1" applyBorder="1"/>
    <xf numFmtId="0" fontId="5" fillId="0" borderId="11" xfId="0" applyFont="1" applyFill="1" applyBorder="1" applyAlignment="1"/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6" fillId="0" borderId="16" xfId="0" applyFont="1" applyFill="1" applyBorder="1" applyAlignment="1">
      <alignment horizontal="center" vertical="top"/>
    </xf>
    <xf numFmtId="0" fontId="5" fillId="0" borderId="17" xfId="0" applyFont="1" applyFill="1" applyBorder="1" applyAlignment="1"/>
    <xf numFmtId="0" fontId="4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/>
    <xf numFmtId="0" fontId="5" fillId="0" borderId="19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top"/>
    </xf>
    <xf numFmtId="2" fontId="6" fillId="0" borderId="13" xfId="0" applyNumberFormat="1" applyFont="1" applyFill="1" applyBorder="1" applyAlignment="1">
      <alignment horizontal="center" vertical="top"/>
    </xf>
    <xf numFmtId="10" fontId="8" fillId="0" borderId="16" xfId="4" applyNumberFormat="1" applyFont="1" applyFill="1" applyBorder="1" applyAlignment="1">
      <alignment horizontal="center" vertical="top"/>
    </xf>
    <xf numFmtId="0" fontId="5" fillId="0" borderId="0" xfId="0" applyFont="1" applyFill="1" applyBorder="1" applyAlignment="1"/>
    <xf numFmtId="10" fontId="7" fillId="0" borderId="0" xfId="4" applyNumberFormat="1" applyFont="1" applyFill="1" applyBorder="1" applyAlignment="1">
      <alignment horizontal="center"/>
    </xf>
    <xf numFmtId="0" fontId="5" fillId="0" borderId="3" xfId="0" applyFont="1" applyFill="1" applyBorder="1" applyAlignment="1"/>
    <xf numFmtId="0" fontId="5" fillId="0" borderId="13" xfId="0" applyFont="1" applyFill="1" applyBorder="1" applyAlignment="1"/>
    <xf numFmtId="10" fontId="7" fillId="0" borderId="15" xfId="4" applyNumberFormat="1" applyFont="1" applyFill="1" applyBorder="1" applyAlignment="1">
      <alignment horizontal="center"/>
    </xf>
    <xf numFmtId="0" fontId="7" fillId="0" borderId="10" xfId="0" applyFont="1" applyFill="1" applyBorder="1" applyAlignment="1"/>
    <xf numFmtId="0" fontId="7" fillId="0" borderId="9" xfId="0" applyFont="1" applyFill="1" applyBorder="1" applyAlignment="1"/>
    <xf numFmtId="0" fontId="7" fillId="0" borderId="20" xfId="0" applyFont="1" applyFill="1" applyBorder="1" applyAlignment="1"/>
    <xf numFmtId="10" fontId="9" fillId="0" borderId="16" xfId="4" applyNumberFormat="1" applyFont="1" applyFill="1" applyBorder="1" applyAlignment="1">
      <alignment horizontal="center" vertical="top"/>
    </xf>
    <xf numFmtId="44" fontId="9" fillId="0" borderId="2" xfId="1" applyFont="1" applyFill="1" applyBorder="1"/>
    <xf numFmtId="44" fontId="9" fillId="0" borderId="2" xfId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top"/>
    </xf>
    <xf numFmtId="44" fontId="9" fillId="0" borderId="11" xfId="1" applyFont="1" applyFill="1" applyBorder="1"/>
    <xf numFmtId="0" fontId="7" fillId="0" borderId="0" xfId="0" applyFont="1" applyFill="1" applyBorder="1" applyAlignment="1"/>
    <xf numFmtId="44" fontId="9" fillId="0" borderId="0" xfId="1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top"/>
    </xf>
    <xf numFmtId="0" fontId="6" fillId="2" borderId="27" xfId="0" applyFont="1" applyFill="1" applyBorder="1" applyAlignment="1">
      <alignment horizontal="center" vertical="top"/>
    </xf>
    <xf numFmtId="0" fontId="6" fillId="2" borderId="28" xfId="0" applyFont="1" applyFill="1" applyBorder="1" applyAlignment="1">
      <alignment horizontal="center" vertical="top"/>
    </xf>
    <xf numFmtId="0" fontId="7" fillId="0" borderId="2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2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</cellXfs>
  <cellStyles count="6">
    <cellStyle name="Moeda" xfId="1" builtinId="4"/>
    <cellStyle name="Moeda 2" xfId="2"/>
    <cellStyle name="Normal" xfId="0" builtinId="0"/>
    <cellStyle name="Normal 2" xfId="3"/>
    <cellStyle name="Porcentagem" xfId="4" builtinId="5"/>
    <cellStyle name="Separador de milhares" xfId="5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57150</xdr:rowOff>
    </xdr:from>
    <xdr:to>
      <xdr:col>2</xdr:col>
      <xdr:colOff>4191000</xdr:colOff>
      <xdr:row>4</xdr:row>
      <xdr:rowOff>104775</xdr:rowOff>
    </xdr:to>
    <xdr:pic>
      <xdr:nvPicPr>
        <xdr:cNvPr id="1072" name="Picture 10" descr="Macintosh HD:Users:leocobra:Desktop:prefeitura logo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1550" y="57150"/>
          <a:ext cx="41052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174"/>
  <sheetViews>
    <sheetView tabSelected="1" view="pageBreakPreview" topLeftCell="B114" zoomScaleNormal="80" zoomScaleSheetLayoutView="100" zoomScalePageLayoutView="115" workbookViewId="0">
      <selection activeCell="E126" sqref="E126"/>
    </sheetView>
  </sheetViews>
  <sheetFormatPr defaultColWidth="8.85546875" defaultRowHeight="18" customHeight="1"/>
  <cols>
    <col min="1" max="1" width="2.7109375" style="3" customWidth="1"/>
    <col min="2" max="2" width="10.5703125" style="5" customWidth="1"/>
    <col min="3" max="3" width="75" style="3" bestFit="1" customWidth="1"/>
    <col min="4" max="4" width="6.42578125" style="5" bestFit="1" customWidth="1"/>
    <col min="5" max="5" width="13.140625" style="3" bestFit="1" customWidth="1"/>
    <col min="6" max="7" width="19.42578125" style="3" customWidth="1"/>
    <col min="8" max="8" width="27.28515625" style="3" bestFit="1" customWidth="1"/>
    <col min="9" max="9" width="8.85546875" style="3"/>
    <col min="10" max="12" width="16.42578125" style="3" bestFit="1" customWidth="1"/>
    <col min="13" max="13" width="24.5703125" style="3" customWidth="1"/>
    <col min="14" max="16384" width="8.85546875" style="3"/>
  </cols>
  <sheetData>
    <row r="1" spans="2:13" ht="18" customHeight="1">
      <c r="B1" s="40"/>
      <c r="C1" s="41"/>
      <c r="D1" s="42"/>
      <c r="E1" s="83" t="s">
        <v>157</v>
      </c>
      <c r="F1" s="63"/>
      <c r="G1" s="64"/>
      <c r="H1" s="33" t="s">
        <v>158</v>
      </c>
      <c r="I1" s="1"/>
    </row>
    <row r="2" spans="2:13" ht="18" customHeight="1">
      <c r="B2" s="27"/>
      <c r="C2" s="28"/>
      <c r="D2" s="39"/>
      <c r="E2" s="84"/>
      <c r="F2" s="69"/>
      <c r="G2" s="70"/>
      <c r="H2" s="85" t="s">
        <v>173</v>
      </c>
      <c r="I2" s="2"/>
    </row>
    <row r="3" spans="2:13" ht="18" customHeight="1">
      <c r="B3" s="13"/>
      <c r="C3" s="14"/>
      <c r="D3" s="15"/>
      <c r="E3" s="84" t="s">
        <v>159</v>
      </c>
      <c r="F3" s="69"/>
      <c r="G3" s="70"/>
      <c r="H3" s="85"/>
      <c r="I3" s="2"/>
    </row>
    <row r="4" spans="2:13" ht="18" customHeight="1">
      <c r="B4" s="13"/>
      <c r="C4" s="14"/>
      <c r="D4" s="15"/>
      <c r="E4" s="84"/>
      <c r="F4" s="69"/>
      <c r="G4" s="70"/>
      <c r="H4" s="34"/>
      <c r="I4" s="2"/>
    </row>
    <row r="5" spans="2:13" ht="18" customHeight="1" thickBot="1">
      <c r="B5" s="13"/>
      <c r="C5" s="14"/>
      <c r="D5" s="15"/>
      <c r="E5" s="88" t="s">
        <v>160</v>
      </c>
      <c r="F5" s="89"/>
      <c r="G5" s="54">
        <v>5.2900000000000003E-2</v>
      </c>
      <c r="H5" s="43" t="s">
        <v>169</v>
      </c>
      <c r="I5" s="4"/>
    </row>
    <row r="6" spans="2:13" ht="18" customHeight="1">
      <c r="B6" s="62" t="s">
        <v>156</v>
      </c>
      <c r="C6" s="63"/>
      <c r="D6" s="64"/>
      <c r="E6" s="88" t="s">
        <v>161</v>
      </c>
      <c r="F6" s="89"/>
      <c r="G6" s="54">
        <v>1.2500000000000001E-2</v>
      </c>
      <c r="H6" s="43" t="s">
        <v>170</v>
      </c>
      <c r="I6" s="4"/>
    </row>
    <row r="7" spans="2:13" ht="18" customHeight="1" thickBot="1">
      <c r="B7" s="29"/>
      <c r="C7" s="30"/>
      <c r="D7" s="37"/>
      <c r="E7" s="88" t="s">
        <v>162</v>
      </c>
      <c r="F7" s="89"/>
      <c r="G7" s="54">
        <v>1.01E-2</v>
      </c>
      <c r="H7" s="43" t="s">
        <v>171</v>
      </c>
      <c r="I7" s="4"/>
    </row>
    <row r="8" spans="2:13" ht="18" customHeight="1" thickBot="1">
      <c r="B8" s="65" t="s">
        <v>191</v>
      </c>
      <c r="C8" s="66"/>
      <c r="D8" s="67"/>
      <c r="E8" s="89" t="s">
        <v>163</v>
      </c>
      <c r="F8" s="89"/>
      <c r="G8" s="54">
        <v>0.08</v>
      </c>
      <c r="H8" s="57" t="s">
        <v>172</v>
      </c>
      <c r="I8" s="4"/>
    </row>
    <row r="9" spans="2:13" ht="18" customHeight="1">
      <c r="B9" s="29"/>
      <c r="C9" s="30"/>
      <c r="D9" s="37"/>
      <c r="E9" s="88" t="s">
        <v>164</v>
      </c>
      <c r="F9" s="89"/>
      <c r="G9" s="54">
        <v>4.4999999999999998E-2</v>
      </c>
      <c r="H9" s="43" t="s">
        <v>168</v>
      </c>
      <c r="I9" s="4"/>
    </row>
    <row r="10" spans="2:13" ht="18" customHeight="1">
      <c r="B10" s="68" t="s">
        <v>153</v>
      </c>
      <c r="C10" s="69"/>
      <c r="D10" s="70"/>
      <c r="E10" s="88" t="s">
        <v>165</v>
      </c>
      <c r="F10" s="89"/>
      <c r="G10" s="45">
        <v>0.03</v>
      </c>
      <c r="H10" s="44">
        <v>3</v>
      </c>
      <c r="I10" s="4"/>
    </row>
    <row r="11" spans="2:13" ht="18" customHeight="1" thickBot="1">
      <c r="B11" s="29"/>
      <c r="C11" s="30"/>
      <c r="D11" s="37"/>
      <c r="E11" s="88" t="s">
        <v>166</v>
      </c>
      <c r="F11" s="89"/>
      <c r="G11" s="54">
        <v>6.4999999999999997E-3</v>
      </c>
      <c r="H11" s="43" t="s">
        <v>174</v>
      </c>
      <c r="I11" s="4"/>
    </row>
    <row r="12" spans="2:13" ht="18" customHeight="1" thickBot="1">
      <c r="B12" s="71" t="s">
        <v>192</v>
      </c>
      <c r="C12" s="72"/>
      <c r="D12" s="73"/>
      <c r="E12" s="89" t="s">
        <v>167</v>
      </c>
      <c r="F12" s="89"/>
      <c r="G12" s="54">
        <v>0.03</v>
      </c>
      <c r="H12" s="57" t="s">
        <v>175</v>
      </c>
      <c r="I12" s="4"/>
    </row>
    <row r="13" spans="2:13" ht="18" customHeight="1">
      <c r="B13" s="48"/>
      <c r="C13" s="46"/>
      <c r="D13" s="46"/>
      <c r="E13" s="90" t="s">
        <v>177</v>
      </c>
      <c r="F13" s="91"/>
      <c r="G13" s="47">
        <f>((((G5+G6))+1)*(G8+1)*(G7+1))/(1-(G9+G11+G12))-1</f>
        <v>0.26538201763745239</v>
      </c>
      <c r="H13" s="49"/>
    </row>
    <row r="14" spans="2:13" ht="18" customHeight="1">
      <c r="B14" s="38"/>
      <c r="C14" s="32"/>
      <c r="D14" s="36"/>
      <c r="E14" s="86" t="s">
        <v>176</v>
      </c>
      <c r="F14" s="87"/>
      <c r="G14" s="50">
        <f>((((G5+G6))+1)*(G8+1)*(G7+1))/(1-(G9+G10+G11+G12))-1</f>
        <v>0.30810735306696668</v>
      </c>
      <c r="H14" s="35"/>
    </row>
    <row r="15" spans="2:13" ht="18" customHeight="1">
      <c r="B15" s="38"/>
      <c r="C15" s="32"/>
      <c r="D15" s="36"/>
      <c r="E15" s="51" t="s">
        <v>178</v>
      </c>
      <c r="F15" s="52"/>
      <c r="G15" s="53"/>
      <c r="H15" s="35"/>
      <c r="K15" s="59"/>
      <c r="L15" s="59"/>
    </row>
    <row r="16" spans="2:13" s="12" customFormat="1" ht="36.75" customHeight="1">
      <c r="B16" s="17" t="s">
        <v>190</v>
      </c>
      <c r="C16" s="11" t="s">
        <v>139</v>
      </c>
      <c r="D16" s="11" t="s">
        <v>140</v>
      </c>
      <c r="E16" s="11" t="s">
        <v>141</v>
      </c>
      <c r="F16" s="11" t="s">
        <v>154</v>
      </c>
      <c r="G16" s="11" t="s">
        <v>155</v>
      </c>
      <c r="H16" s="18" t="s">
        <v>142</v>
      </c>
      <c r="J16" s="61"/>
      <c r="K16" s="61"/>
      <c r="L16" s="61"/>
      <c r="M16" s="61"/>
    </row>
    <row r="17" spans="2:13" ht="18" customHeight="1">
      <c r="B17" s="19">
        <v>1</v>
      </c>
      <c r="C17" s="6" t="s">
        <v>17</v>
      </c>
      <c r="D17" s="23" t="s">
        <v>52</v>
      </c>
      <c r="E17" s="24">
        <v>6</v>
      </c>
      <c r="F17" s="55"/>
      <c r="G17" s="31">
        <f>(($G$13+1))*F17</f>
        <v>0</v>
      </c>
      <c r="H17" s="20">
        <f>G17*E17</f>
        <v>0</v>
      </c>
      <c r="J17" s="60"/>
      <c r="K17" s="60"/>
      <c r="L17" s="60"/>
      <c r="M17" s="60"/>
    </row>
    <row r="18" spans="2:13" ht="18" customHeight="1">
      <c r="B18" s="19">
        <v>2</v>
      </c>
      <c r="C18" s="6" t="s">
        <v>18</v>
      </c>
      <c r="D18" s="23" t="s">
        <v>52</v>
      </c>
      <c r="E18" s="24">
        <v>60</v>
      </c>
      <c r="F18" s="55"/>
      <c r="G18" s="31">
        <f t="shared" ref="G18:G83" si="0">(($G$13+1))*F18</f>
        <v>0</v>
      </c>
      <c r="H18" s="20">
        <f t="shared" ref="H18:H83" si="1">F18*E18</f>
        <v>0</v>
      </c>
      <c r="J18" s="60"/>
      <c r="K18" s="60"/>
      <c r="L18" s="60"/>
      <c r="M18" s="60"/>
    </row>
    <row r="19" spans="2:13" ht="18" customHeight="1">
      <c r="B19" s="19">
        <v>3</v>
      </c>
      <c r="C19" s="6" t="s">
        <v>19</v>
      </c>
      <c r="D19" s="23" t="s">
        <v>52</v>
      </c>
      <c r="E19" s="24">
        <v>50</v>
      </c>
      <c r="F19" s="55"/>
      <c r="G19" s="31">
        <f t="shared" si="0"/>
        <v>0</v>
      </c>
      <c r="H19" s="20">
        <f t="shared" si="1"/>
        <v>0</v>
      </c>
      <c r="J19" s="60"/>
      <c r="K19" s="60"/>
      <c r="L19" s="60"/>
      <c r="M19" s="60"/>
    </row>
    <row r="20" spans="2:13" ht="18" customHeight="1">
      <c r="B20" s="19">
        <v>4</v>
      </c>
      <c r="C20" s="6" t="s">
        <v>20</v>
      </c>
      <c r="D20" s="23" t="s">
        <v>52</v>
      </c>
      <c r="E20" s="24">
        <v>50</v>
      </c>
      <c r="F20" s="55"/>
      <c r="G20" s="31">
        <f t="shared" si="0"/>
        <v>0</v>
      </c>
      <c r="H20" s="20">
        <f t="shared" si="1"/>
        <v>0</v>
      </c>
      <c r="J20" s="60"/>
      <c r="K20" s="60"/>
      <c r="L20" s="60"/>
      <c r="M20" s="60"/>
    </row>
    <row r="21" spans="2:13" ht="18" customHeight="1">
      <c r="B21" s="19">
        <v>5</v>
      </c>
      <c r="C21" s="9" t="s">
        <v>51</v>
      </c>
      <c r="D21" s="8" t="s">
        <v>52</v>
      </c>
      <c r="E21" s="24">
        <v>230</v>
      </c>
      <c r="F21" s="55"/>
      <c r="G21" s="31">
        <f t="shared" si="0"/>
        <v>0</v>
      </c>
      <c r="H21" s="20">
        <f t="shared" si="1"/>
        <v>0</v>
      </c>
      <c r="J21" s="60"/>
      <c r="K21" s="60"/>
      <c r="L21" s="60"/>
      <c r="M21" s="60"/>
    </row>
    <row r="22" spans="2:13" ht="18" customHeight="1">
      <c r="B22" s="19">
        <v>6</v>
      </c>
      <c r="C22" s="10" t="s">
        <v>0</v>
      </c>
      <c r="D22" s="23" t="s">
        <v>52</v>
      </c>
      <c r="E22" s="24">
        <v>150</v>
      </c>
      <c r="F22" s="55"/>
      <c r="G22" s="31">
        <f t="shared" si="0"/>
        <v>0</v>
      </c>
      <c r="H22" s="20">
        <f t="shared" si="1"/>
        <v>0</v>
      </c>
      <c r="J22" s="60"/>
      <c r="K22" s="60"/>
      <c r="L22" s="60"/>
      <c r="M22" s="60"/>
    </row>
    <row r="23" spans="2:13" ht="18" customHeight="1">
      <c r="B23" s="19">
        <v>7</v>
      </c>
      <c r="C23" s="10" t="s">
        <v>132</v>
      </c>
      <c r="D23" s="23" t="s">
        <v>52</v>
      </c>
      <c r="E23" s="24">
        <v>30</v>
      </c>
      <c r="F23" s="55"/>
      <c r="G23" s="31">
        <f t="shared" si="0"/>
        <v>0</v>
      </c>
      <c r="H23" s="20">
        <f t="shared" si="1"/>
        <v>0</v>
      </c>
      <c r="J23" s="60"/>
      <c r="K23" s="60"/>
      <c r="L23" s="60"/>
      <c r="M23" s="60"/>
    </row>
    <row r="24" spans="2:13" ht="18" customHeight="1">
      <c r="B24" s="19">
        <v>8</v>
      </c>
      <c r="C24" s="10" t="s">
        <v>1</v>
      </c>
      <c r="D24" s="23" t="s">
        <v>52</v>
      </c>
      <c r="E24" s="24">
        <v>29</v>
      </c>
      <c r="F24" s="55"/>
      <c r="G24" s="31">
        <f t="shared" si="0"/>
        <v>0</v>
      </c>
      <c r="H24" s="20">
        <f t="shared" si="1"/>
        <v>0</v>
      </c>
      <c r="J24" s="60"/>
      <c r="K24" s="60"/>
      <c r="L24" s="60"/>
      <c r="M24" s="60"/>
    </row>
    <row r="25" spans="2:13" ht="18" customHeight="1">
      <c r="B25" s="19">
        <v>9</v>
      </c>
      <c r="C25" s="10" t="s">
        <v>2</v>
      </c>
      <c r="D25" s="23" t="s">
        <v>52</v>
      </c>
      <c r="E25" s="24">
        <v>150</v>
      </c>
      <c r="F25" s="55"/>
      <c r="G25" s="31">
        <f t="shared" si="0"/>
        <v>0</v>
      </c>
      <c r="H25" s="20">
        <f t="shared" si="1"/>
        <v>0</v>
      </c>
      <c r="J25" s="60"/>
      <c r="K25" s="60"/>
      <c r="L25" s="60"/>
      <c r="M25" s="60"/>
    </row>
    <row r="26" spans="2:13" ht="18" customHeight="1">
      <c r="B26" s="19">
        <v>10</v>
      </c>
      <c r="C26" s="10" t="s">
        <v>133</v>
      </c>
      <c r="D26" s="23" t="s">
        <v>52</v>
      </c>
      <c r="E26" s="24">
        <v>30</v>
      </c>
      <c r="F26" s="55"/>
      <c r="G26" s="31">
        <f t="shared" si="0"/>
        <v>0</v>
      </c>
      <c r="H26" s="20">
        <f t="shared" si="1"/>
        <v>0</v>
      </c>
      <c r="J26" s="60"/>
      <c r="K26" s="60"/>
      <c r="L26" s="60"/>
      <c r="M26" s="60"/>
    </row>
    <row r="27" spans="2:13" ht="18" customHeight="1">
      <c r="B27" s="19">
        <v>11</v>
      </c>
      <c r="C27" s="9" t="s">
        <v>53</v>
      </c>
      <c r="D27" s="23" t="s">
        <v>52</v>
      </c>
      <c r="E27" s="24">
        <v>100</v>
      </c>
      <c r="F27" s="55"/>
      <c r="G27" s="31">
        <f t="shared" si="0"/>
        <v>0</v>
      </c>
      <c r="H27" s="20">
        <f t="shared" si="1"/>
        <v>0</v>
      </c>
      <c r="J27" s="60"/>
      <c r="K27" s="60"/>
      <c r="L27" s="60"/>
      <c r="M27" s="60"/>
    </row>
    <row r="28" spans="2:13" ht="18" customHeight="1">
      <c r="B28" s="19">
        <v>12</v>
      </c>
      <c r="C28" s="6" t="s">
        <v>46</v>
      </c>
      <c r="D28" s="23" t="s">
        <v>52</v>
      </c>
      <c r="E28" s="24">
        <v>24</v>
      </c>
      <c r="F28" s="55"/>
      <c r="G28" s="31">
        <f t="shared" si="0"/>
        <v>0</v>
      </c>
      <c r="H28" s="20">
        <f t="shared" si="1"/>
        <v>0</v>
      </c>
      <c r="J28" s="60"/>
      <c r="K28" s="60"/>
      <c r="L28" s="60"/>
      <c r="M28" s="60"/>
    </row>
    <row r="29" spans="2:13" ht="18" customHeight="1">
      <c r="B29" s="19">
        <v>13</v>
      </c>
      <c r="C29" s="9" t="s">
        <v>54</v>
      </c>
      <c r="D29" s="23" t="s">
        <v>52</v>
      </c>
      <c r="E29" s="24">
        <v>600</v>
      </c>
      <c r="F29" s="55"/>
      <c r="G29" s="31">
        <f t="shared" si="0"/>
        <v>0</v>
      </c>
      <c r="H29" s="20">
        <f t="shared" si="1"/>
        <v>0</v>
      </c>
      <c r="J29" s="60"/>
      <c r="K29" s="60"/>
      <c r="L29" s="60"/>
      <c r="M29" s="60"/>
    </row>
    <row r="30" spans="2:13" ht="18" customHeight="1">
      <c r="B30" s="19">
        <v>14</v>
      </c>
      <c r="C30" s="9" t="s">
        <v>55</v>
      </c>
      <c r="D30" s="23" t="s">
        <v>52</v>
      </c>
      <c r="E30" s="24">
        <v>35</v>
      </c>
      <c r="F30" s="55"/>
      <c r="G30" s="31">
        <f t="shared" si="0"/>
        <v>0</v>
      </c>
      <c r="H30" s="20">
        <f t="shared" si="1"/>
        <v>0</v>
      </c>
      <c r="J30" s="60"/>
      <c r="K30" s="60"/>
      <c r="L30" s="60"/>
      <c r="M30" s="60"/>
    </row>
    <row r="31" spans="2:13" ht="18" customHeight="1">
      <c r="B31" s="19">
        <v>15</v>
      </c>
      <c r="C31" s="6" t="s">
        <v>21</v>
      </c>
      <c r="D31" s="23" t="s">
        <v>52</v>
      </c>
      <c r="E31" s="24">
        <v>40</v>
      </c>
      <c r="F31" s="55"/>
      <c r="G31" s="31">
        <f t="shared" si="0"/>
        <v>0</v>
      </c>
      <c r="H31" s="20">
        <f t="shared" si="1"/>
        <v>0</v>
      </c>
      <c r="J31" s="60"/>
      <c r="K31" s="60"/>
      <c r="L31" s="60"/>
      <c r="M31" s="60"/>
    </row>
    <row r="32" spans="2:13" ht="18" customHeight="1">
      <c r="B32" s="19">
        <v>16</v>
      </c>
      <c r="C32" s="6" t="s">
        <v>22</v>
      </c>
      <c r="D32" s="23" t="s">
        <v>52</v>
      </c>
      <c r="E32" s="24">
        <v>350</v>
      </c>
      <c r="F32" s="55"/>
      <c r="G32" s="31">
        <f t="shared" si="0"/>
        <v>0</v>
      </c>
      <c r="H32" s="20">
        <f t="shared" si="1"/>
        <v>0</v>
      </c>
      <c r="J32" s="60"/>
      <c r="K32" s="60"/>
      <c r="L32" s="60"/>
      <c r="M32" s="60"/>
    </row>
    <row r="33" spans="2:13" ht="18" customHeight="1">
      <c r="B33" s="19">
        <v>17</v>
      </c>
      <c r="C33" s="6" t="s">
        <v>23</v>
      </c>
      <c r="D33" s="23" t="s">
        <v>52</v>
      </c>
      <c r="E33" s="24">
        <v>630</v>
      </c>
      <c r="F33" s="55"/>
      <c r="G33" s="31">
        <f t="shared" si="0"/>
        <v>0</v>
      </c>
      <c r="H33" s="20">
        <f t="shared" si="1"/>
        <v>0</v>
      </c>
      <c r="J33" s="60"/>
      <c r="K33" s="60"/>
      <c r="L33" s="60"/>
      <c r="M33" s="60"/>
    </row>
    <row r="34" spans="2:13" ht="18" customHeight="1">
      <c r="B34" s="19">
        <v>18</v>
      </c>
      <c r="C34" s="9" t="s">
        <v>56</v>
      </c>
      <c r="D34" s="8" t="s">
        <v>52</v>
      </c>
      <c r="E34" s="24">
        <v>80</v>
      </c>
      <c r="F34" s="55"/>
      <c r="G34" s="31">
        <f t="shared" si="0"/>
        <v>0</v>
      </c>
      <c r="H34" s="20">
        <f t="shared" si="1"/>
        <v>0</v>
      </c>
      <c r="J34" s="60"/>
      <c r="K34" s="60"/>
      <c r="L34" s="60"/>
      <c r="M34" s="60"/>
    </row>
    <row r="35" spans="2:13" ht="18" customHeight="1">
      <c r="B35" s="19">
        <v>19</v>
      </c>
      <c r="C35" s="9" t="s">
        <v>57</v>
      </c>
      <c r="D35" s="8" t="s">
        <v>58</v>
      </c>
      <c r="E35" s="24">
        <v>100</v>
      </c>
      <c r="F35" s="55"/>
      <c r="G35" s="31">
        <f t="shared" si="0"/>
        <v>0</v>
      </c>
      <c r="H35" s="20">
        <f t="shared" si="1"/>
        <v>0</v>
      </c>
      <c r="J35" s="60"/>
      <c r="K35" s="60"/>
      <c r="L35" s="60"/>
      <c r="M35" s="60"/>
    </row>
    <row r="36" spans="2:13" ht="18" customHeight="1">
      <c r="B36" s="19">
        <v>20</v>
      </c>
      <c r="C36" s="9" t="s">
        <v>59</v>
      </c>
      <c r="D36" s="8" t="s">
        <v>52</v>
      </c>
      <c r="E36" s="24">
        <v>36</v>
      </c>
      <c r="F36" s="55"/>
      <c r="G36" s="31">
        <f t="shared" si="0"/>
        <v>0</v>
      </c>
      <c r="H36" s="20">
        <f t="shared" si="1"/>
        <v>0</v>
      </c>
      <c r="J36" s="60"/>
      <c r="K36" s="60"/>
      <c r="L36" s="60"/>
      <c r="M36" s="60"/>
    </row>
    <row r="37" spans="2:13" ht="18" customHeight="1">
      <c r="B37" s="19">
        <v>21</v>
      </c>
      <c r="C37" s="9" t="s">
        <v>60</v>
      </c>
      <c r="D37" s="8" t="s">
        <v>52</v>
      </c>
      <c r="E37" s="24">
        <v>10</v>
      </c>
      <c r="F37" s="55"/>
      <c r="G37" s="31">
        <f t="shared" si="0"/>
        <v>0</v>
      </c>
      <c r="H37" s="20">
        <f t="shared" si="1"/>
        <v>0</v>
      </c>
      <c r="J37" s="60"/>
      <c r="K37" s="60"/>
      <c r="L37" s="60"/>
      <c r="M37" s="60"/>
    </row>
    <row r="38" spans="2:13" ht="18" customHeight="1">
      <c r="B38" s="19">
        <v>22</v>
      </c>
      <c r="C38" s="6" t="s">
        <v>24</v>
      </c>
      <c r="D38" s="8" t="s">
        <v>66</v>
      </c>
      <c r="E38" s="24">
        <v>239</v>
      </c>
      <c r="F38" s="55"/>
      <c r="G38" s="31">
        <f t="shared" si="0"/>
        <v>0</v>
      </c>
      <c r="H38" s="20">
        <f t="shared" si="1"/>
        <v>0</v>
      </c>
      <c r="J38" s="60"/>
      <c r="K38" s="60"/>
      <c r="L38" s="60"/>
      <c r="M38" s="60"/>
    </row>
    <row r="39" spans="2:13" ht="18" customHeight="1">
      <c r="B39" s="19">
        <v>23</v>
      </c>
      <c r="C39" s="10" t="s">
        <v>3</v>
      </c>
      <c r="D39" s="23" t="s">
        <v>62</v>
      </c>
      <c r="E39" s="24">
        <v>6000</v>
      </c>
      <c r="F39" s="55"/>
      <c r="G39" s="31">
        <f t="shared" si="0"/>
        <v>0</v>
      </c>
      <c r="H39" s="20">
        <f t="shared" si="1"/>
        <v>0</v>
      </c>
      <c r="J39" s="60"/>
      <c r="K39" s="60"/>
      <c r="L39" s="60"/>
      <c r="M39" s="60"/>
    </row>
    <row r="40" spans="2:13" ht="18" customHeight="1">
      <c r="B40" s="19">
        <v>24</v>
      </c>
      <c r="C40" s="9" t="s">
        <v>61</v>
      </c>
      <c r="D40" s="23" t="s">
        <v>62</v>
      </c>
      <c r="E40" s="24">
        <v>4000</v>
      </c>
      <c r="F40" s="55"/>
      <c r="G40" s="31">
        <f t="shared" si="0"/>
        <v>0</v>
      </c>
      <c r="H40" s="20">
        <f t="shared" si="1"/>
        <v>0</v>
      </c>
      <c r="J40" s="60"/>
      <c r="K40" s="60"/>
      <c r="L40" s="60"/>
      <c r="M40" s="60"/>
    </row>
    <row r="41" spans="2:13" ht="18" customHeight="1">
      <c r="B41" s="19">
        <v>25</v>
      </c>
      <c r="C41" s="9" t="s">
        <v>63</v>
      </c>
      <c r="D41" s="23" t="s">
        <v>62</v>
      </c>
      <c r="E41" s="24">
        <v>96</v>
      </c>
      <c r="F41" s="55"/>
      <c r="G41" s="31">
        <f t="shared" si="0"/>
        <v>0</v>
      </c>
      <c r="H41" s="20">
        <f t="shared" si="1"/>
        <v>0</v>
      </c>
      <c r="J41" s="60"/>
      <c r="K41" s="60"/>
      <c r="L41" s="60"/>
      <c r="M41" s="60"/>
    </row>
    <row r="42" spans="2:13" ht="18" customHeight="1">
      <c r="B42" s="19">
        <v>26</v>
      </c>
      <c r="C42" s="9" t="s">
        <v>64</v>
      </c>
      <c r="D42" s="23" t="s">
        <v>62</v>
      </c>
      <c r="E42" s="24">
        <v>8000</v>
      </c>
      <c r="F42" s="55"/>
      <c r="G42" s="31">
        <f t="shared" si="0"/>
        <v>0</v>
      </c>
      <c r="H42" s="20">
        <f t="shared" si="1"/>
        <v>0</v>
      </c>
      <c r="J42" s="60"/>
      <c r="K42" s="60"/>
      <c r="L42" s="60"/>
      <c r="M42" s="60"/>
    </row>
    <row r="43" spans="2:13" ht="18" customHeight="1">
      <c r="B43" s="19">
        <v>27</v>
      </c>
      <c r="C43" s="9" t="s">
        <v>65</v>
      </c>
      <c r="D43" s="23" t="s">
        <v>66</v>
      </c>
      <c r="E43" s="24">
        <v>1000</v>
      </c>
      <c r="F43" s="55"/>
      <c r="G43" s="31">
        <f t="shared" si="0"/>
        <v>0</v>
      </c>
      <c r="H43" s="20">
        <f t="shared" si="1"/>
        <v>0</v>
      </c>
      <c r="J43" s="60"/>
      <c r="K43" s="60"/>
      <c r="L43" s="60"/>
      <c r="M43" s="60"/>
    </row>
    <row r="44" spans="2:13" ht="18" customHeight="1">
      <c r="B44" s="19">
        <v>28</v>
      </c>
      <c r="C44" s="6" t="s">
        <v>25</v>
      </c>
      <c r="D44" s="23" t="s">
        <v>62</v>
      </c>
      <c r="E44" s="24">
        <v>14</v>
      </c>
      <c r="F44" s="55"/>
      <c r="G44" s="31">
        <f t="shared" si="0"/>
        <v>0</v>
      </c>
      <c r="H44" s="20">
        <f t="shared" si="1"/>
        <v>0</v>
      </c>
      <c r="J44" s="60"/>
      <c r="K44" s="60"/>
      <c r="L44" s="60"/>
      <c r="M44" s="60"/>
    </row>
    <row r="45" spans="2:13" ht="18" customHeight="1">
      <c r="B45" s="19">
        <v>29</v>
      </c>
      <c r="C45" s="10" t="s">
        <v>49</v>
      </c>
      <c r="D45" s="23" t="s">
        <v>62</v>
      </c>
      <c r="E45" s="24">
        <v>304</v>
      </c>
      <c r="F45" s="55"/>
      <c r="G45" s="31">
        <f t="shared" si="0"/>
        <v>0</v>
      </c>
      <c r="H45" s="20">
        <f t="shared" si="1"/>
        <v>0</v>
      </c>
      <c r="J45" s="60"/>
      <c r="K45" s="60"/>
      <c r="L45" s="60"/>
      <c r="M45" s="60"/>
    </row>
    <row r="46" spans="2:13" ht="18" customHeight="1">
      <c r="B46" s="19">
        <v>30</v>
      </c>
      <c r="C46" s="9" t="s">
        <v>67</v>
      </c>
      <c r="D46" s="23" t="s">
        <v>62</v>
      </c>
      <c r="E46" s="24">
        <v>4200</v>
      </c>
      <c r="F46" s="55"/>
      <c r="G46" s="31">
        <f t="shared" si="0"/>
        <v>0</v>
      </c>
      <c r="H46" s="20">
        <f t="shared" si="1"/>
        <v>0</v>
      </c>
      <c r="J46" s="60"/>
      <c r="K46" s="60"/>
      <c r="L46" s="60"/>
      <c r="M46" s="60"/>
    </row>
    <row r="47" spans="2:13" ht="18" customHeight="1">
      <c r="B47" s="19">
        <v>31</v>
      </c>
      <c r="C47" s="9" t="s">
        <v>68</v>
      </c>
      <c r="D47" s="23" t="s">
        <v>62</v>
      </c>
      <c r="E47" s="24">
        <v>1100</v>
      </c>
      <c r="F47" s="55"/>
      <c r="G47" s="31">
        <f t="shared" si="0"/>
        <v>0</v>
      </c>
      <c r="H47" s="20">
        <f t="shared" si="1"/>
        <v>0</v>
      </c>
      <c r="J47" s="60"/>
      <c r="K47" s="60"/>
      <c r="L47" s="60"/>
      <c r="M47" s="60"/>
    </row>
    <row r="48" spans="2:13" ht="18" customHeight="1">
      <c r="B48" s="19">
        <v>32</v>
      </c>
      <c r="C48" s="9" t="s">
        <v>69</v>
      </c>
      <c r="D48" s="23" t="s">
        <v>62</v>
      </c>
      <c r="E48" s="24">
        <v>880</v>
      </c>
      <c r="F48" s="55"/>
      <c r="G48" s="31">
        <f t="shared" si="0"/>
        <v>0</v>
      </c>
      <c r="H48" s="20">
        <f t="shared" si="1"/>
        <v>0</v>
      </c>
      <c r="J48" s="60"/>
      <c r="K48" s="60"/>
      <c r="L48" s="60"/>
      <c r="M48" s="60"/>
    </row>
    <row r="49" spans="2:13" ht="18" customHeight="1">
      <c r="B49" s="19">
        <v>33</v>
      </c>
      <c r="C49" s="9" t="s">
        <v>70</v>
      </c>
      <c r="D49" s="23" t="s">
        <v>52</v>
      </c>
      <c r="E49" s="24">
        <v>50</v>
      </c>
      <c r="F49" s="55"/>
      <c r="G49" s="31">
        <f t="shared" si="0"/>
        <v>0</v>
      </c>
      <c r="H49" s="20">
        <f t="shared" si="1"/>
        <v>0</v>
      </c>
      <c r="J49" s="60"/>
      <c r="K49" s="60"/>
      <c r="L49" s="60"/>
      <c r="M49" s="60"/>
    </row>
    <row r="50" spans="2:13" ht="18" customHeight="1">
      <c r="B50" s="19">
        <v>34</v>
      </c>
      <c r="C50" s="9" t="s">
        <v>71</v>
      </c>
      <c r="D50" s="23" t="s">
        <v>52</v>
      </c>
      <c r="E50" s="24">
        <v>248</v>
      </c>
      <c r="F50" s="55"/>
      <c r="G50" s="31">
        <f t="shared" si="0"/>
        <v>0</v>
      </c>
      <c r="H50" s="20">
        <f t="shared" si="1"/>
        <v>0</v>
      </c>
      <c r="J50" s="60"/>
      <c r="K50" s="60"/>
      <c r="L50" s="60"/>
      <c r="M50" s="60"/>
    </row>
    <row r="51" spans="2:13" ht="18" customHeight="1">
      <c r="B51" s="19">
        <v>35</v>
      </c>
      <c r="C51" s="9" t="s">
        <v>72</v>
      </c>
      <c r="D51" s="23" t="s">
        <v>52</v>
      </c>
      <c r="E51" s="24">
        <v>43</v>
      </c>
      <c r="F51" s="55"/>
      <c r="G51" s="31">
        <f t="shared" si="0"/>
        <v>0</v>
      </c>
      <c r="H51" s="20">
        <f t="shared" si="1"/>
        <v>0</v>
      </c>
      <c r="J51" s="60"/>
      <c r="K51" s="60"/>
      <c r="L51" s="60"/>
      <c r="M51" s="60"/>
    </row>
    <row r="52" spans="2:13" ht="18" customHeight="1">
      <c r="B52" s="19">
        <v>36</v>
      </c>
      <c r="C52" s="9" t="s">
        <v>180</v>
      </c>
      <c r="D52" s="23" t="s">
        <v>52</v>
      </c>
      <c r="E52" s="24">
        <v>10</v>
      </c>
      <c r="F52" s="55"/>
      <c r="G52" s="31">
        <f t="shared" si="0"/>
        <v>0</v>
      </c>
      <c r="H52" s="20">
        <f t="shared" si="1"/>
        <v>0</v>
      </c>
      <c r="J52" s="60"/>
      <c r="K52" s="60"/>
      <c r="L52" s="60"/>
      <c r="M52" s="60"/>
    </row>
    <row r="53" spans="2:13" ht="18" customHeight="1">
      <c r="B53" s="19">
        <v>37</v>
      </c>
      <c r="C53" s="9" t="s">
        <v>179</v>
      </c>
      <c r="D53" s="23" t="s">
        <v>52</v>
      </c>
      <c r="E53" s="24">
        <v>10</v>
      </c>
      <c r="F53" s="55"/>
      <c r="G53" s="31">
        <f t="shared" si="0"/>
        <v>0</v>
      </c>
      <c r="H53" s="20">
        <f t="shared" si="1"/>
        <v>0</v>
      </c>
      <c r="J53" s="60"/>
      <c r="K53" s="60"/>
      <c r="L53" s="60"/>
      <c r="M53" s="60"/>
    </row>
    <row r="54" spans="2:13" ht="18" customHeight="1">
      <c r="B54" s="19">
        <v>38</v>
      </c>
      <c r="C54" s="9" t="s">
        <v>73</v>
      </c>
      <c r="D54" s="23" t="s">
        <v>52</v>
      </c>
      <c r="E54" s="24">
        <v>86</v>
      </c>
      <c r="F54" s="55"/>
      <c r="G54" s="31">
        <f t="shared" si="0"/>
        <v>0</v>
      </c>
      <c r="H54" s="20">
        <f t="shared" si="1"/>
        <v>0</v>
      </c>
      <c r="J54" s="60"/>
      <c r="K54" s="60"/>
      <c r="L54" s="60"/>
      <c r="M54" s="60"/>
    </row>
    <row r="55" spans="2:13" ht="18" customHeight="1">
      <c r="B55" s="19">
        <v>39</v>
      </c>
      <c r="C55" s="9" t="s">
        <v>74</v>
      </c>
      <c r="D55" s="23" t="s">
        <v>52</v>
      </c>
      <c r="E55" s="24">
        <v>60</v>
      </c>
      <c r="F55" s="55"/>
      <c r="G55" s="31">
        <f t="shared" si="0"/>
        <v>0</v>
      </c>
      <c r="H55" s="20">
        <f t="shared" si="1"/>
        <v>0</v>
      </c>
      <c r="J55" s="60"/>
      <c r="K55" s="60"/>
      <c r="L55" s="60"/>
      <c r="M55" s="60"/>
    </row>
    <row r="56" spans="2:13" ht="18" customHeight="1">
      <c r="B56" s="19">
        <v>40</v>
      </c>
      <c r="C56" s="9" t="s">
        <v>75</v>
      </c>
      <c r="D56" s="23" t="s">
        <v>52</v>
      </c>
      <c r="E56" s="24">
        <v>73</v>
      </c>
      <c r="F56" s="55"/>
      <c r="G56" s="31">
        <f t="shared" si="0"/>
        <v>0</v>
      </c>
      <c r="H56" s="20">
        <f t="shared" si="1"/>
        <v>0</v>
      </c>
      <c r="J56" s="60"/>
      <c r="K56" s="60"/>
      <c r="L56" s="60"/>
      <c r="M56" s="60"/>
    </row>
    <row r="57" spans="2:13" ht="18" customHeight="1">
      <c r="B57" s="19">
        <v>41</v>
      </c>
      <c r="C57" s="9" t="s">
        <v>76</v>
      </c>
      <c r="D57" s="23" t="s">
        <v>52</v>
      </c>
      <c r="E57" s="24">
        <v>129</v>
      </c>
      <c r="F57" s="55"/>
      <c r="G57" s="31">
        <f t="shared" si="0"/>
        <v>0</v>
      </c>
      <c r="H57" s="20">
        <f t="shared" si="1"/>
        <v>0</v>
      </c>
      <c r="J57" s="60"/>
      <c r="K57" s="60"/>
      <c r="L57" s="60"/>
      <c r="M57" s="60"/>
    </row>
    <row r="58" spans="2:13" ht="18" customHeight="1">
      <c r="B58" s="19">
        <v>42</v>
      </c>
      <c r="C58" s="9" t="s">
        <v>77</v>
      </c>
      <c r="D58" s="23" t="s">
        <v>52</v>
      </c>
      <c r="E58" s="24">
        <v>455</v>
      </c>
      <c r="F58" s="55"/>
      <c r="G58" s="31">
        <f t="shared" si="0"/>
        <v>0</v>
      </c>
      <c r="H58" s="20">
        <f t="shared" si="1"/>
        <v>0</v>
      </c>
      <c r="J58" s="60"/>
      <c r="K58" s="60"/>
      <c r="L58" s="60"/>
      <c r="M58" s="60"/>
    </row>
    <row r="59" spans="2:13" ht="18" customHeight="1">
      <c r="B59" s="19">
        <v>43</v>
      </c>
      <c r="C59" s="9" t="s">
        <v>78</v>
      </c>
      <c r="D59" s="23" t="s">
        <v>52</v>
      </c>
      <c r="E59" s="24">
        <v>200</v>
      </c>
      <c r="F59" s="55"/>
      <c r="G59" s="31">
        <f t="shared" si="0"/>
        <v>0</v>
      </c>
      <c r="H59" s="20">
        <f t="shared" si="1"/>
        <v>0</v>
      </c>
      <c r="J59" s="60"/>
      <c r="K59" s="60"/>
      <c r="L59" s="60"/>
      <c r="M59" s="60"/>
    </row>
    <row r="60" spans="2:13" ht="18" customHeight="1">
      <c r="B60" s="19">
        <v>44</v>
      </c>
      <c r="C60" s="9" t="s">
        <v>79</v>
      </c>
      <c r="D60" s="23" t="s">
        <v>52</v>
      </c>
      <c r="E60" s="24">
        <v>26</v>
      </c>
      <c r="F60" s="55"/>
      <c r="G60" s="31">
        <f t="shared" si="0"/>
        <v>0</v>
      </c>
      <c r="H60" s="20">
        <f t="shared" si="1"/>
        <v>0</v>
      </c>
      <c r="J60" s="60"/>
      <c r="K60" s="60"/>
      <c r="L60" s="60"/>
      <c r="M60" s="60"/>
    </row>
    <row r="61" spans="2:13" ht="18" customHeight="1">
      <c r="B61" s="19">
        <v>45</v>
      </c>
      <c r="C61" s="9" t="s">
        <v>80</v>
      </c>
      <c r="D61" s="23" t="s">
        <v>52</v>
      </c>
      <c r="E61" s="24">
        <v>130</v>
      </c>
      <c r="F61" s="55"/>
      <c r="G61" s="31">
        <f t="shared" si="0"/>
        <v>0</v>
      </c>
      <c r="H61" s="20">
        <f t="shared" si="1"/>
        <v>0</v>
      </c>
      <c r="J61" s="60"/>
      <c r="K61" s="60"/>
      <c r="L61" s="60"/>
      <c r="M61" s="60"/>
    </row>
    <row r="62" spans="2:13" ht="18" customHeight="1">
      <c r="B62" s="19">
        <v>46</v>
      </c>
      <c r="C62" s="9" t="s">
        <v>81</v>
      </c>
      <c r="D62" s="23" t="s">
        <v>52</v>
      </c>
      <c r="E62" s="24">
        <v>36</v>
      </c>
      <c r="F62" s="55"/>
      <c r="G62" s="31">
        <f t="shared" si="0"/>
        <v>0</v>
      </c>
      <c r="H62" s="20">
        <f t="shared" si="1"/>
        <v>0</v>
      </c>
      <c r="J62" s="60"/>
      <c r="K62" s="60"/>
      <c r="L62" s="60"/>
      <c r="M62" s="60"/>
    </row>
    <row r="63" spans="2:13" ht="18" customHeight="1">
      <c r="B63" s="19">
        <v>47</v>
      </c>
      <c r="C63" s="9" t="s">
        <v>82</v>
      </c>
      <c r="D63" s="23" t="s">
        <v>52</v>
      </c>
      <c r="E63" s="24">
        <v>26</v>
      </c>
      <c r="F63" s="55"/>
      <c r="G63" s="31">
        <f t="shared" si="0"/>
        <v>0</v>
      </c>
      <c r="H63" s="20">
        <f t="shared" si="1"/>
        <v>0</v>
      </c>
      <c r="J63" s="60"/>
      <c r="K63" s="60"/>
      <c r="L63" s="60"/>
      <c r="M63" s="60"/>
    </row>
    <row r="64" spans="2:13" ht="18" customHeight="1">
      <c r="B64" s="19">
        <v>48</v>
      </c>
      <c r="C64" s="9" t="s">
        <v>83</v>
      </c>
      <c r="D64" s="23" t="s">
        <v>52</v>
      </c>
      <c r="E64" s="24">
        <v>26</v>
      </c>
      <c r="F64" s="55"/>
      <c r="G64" s="31">
        <f t="shared" si="0"/>
        <v>0</v>
      </c>
      <c r="H64" s="20">
        <f t="shared" si="1"/>
        <v>0</v>
      </c>
      <c r="J64" s="60"/>
      <c r="K64" s="60"/>
      <c r="L64" s="60"/>
      <c r="M64" s="60"/>
    </row>
    <row r="65" spans="2:13" ht="18" customHeight="1">
      <c r="B65" s="19">
        <v>49</v>
      </c>
      <c r="C65" s="9" t="s">
        <v>84</v>
      </c>
      <c r="D65" s="23" t="s">
        <v>52</v>
      </c>
      <c r="E65" s="24">
        <v>79</v>
      </c>
      <c r="F65" s="55"/>
      <c r="G65" s="31">
        <f t="shared" si="0"/>
        <v>0</v>
      </c>
      <c r="H65" s="20">
        <f t="shared" si="1"/>
        <v>0</v>
      </c>
      <c r="J65" s="60"/>
      <c r="K65" s="60"/>
      <c r="L65" s="60"/>
      <c r="M65" s="60"/>
    </row>
    <row r="66" spans="2:13" ht="18" customHeight="1">
      <c r="B66" s="19">
        <v>50</v>
      </c>
      <c r="C66" s="10" t="s">
        <v>4</v>
      </c>
      <c r="D66" s="23" t="s">
        <v>52</v>
      </c>
      <c r="E66" s="24">
        <v>63</v>
      </c>
      <c r="F66" s="55"/>
      <c r="G66" s="31">
        <f t="shared" si="0"/>
        <v>0</v>
      </c>
      <c r="H66" s="20">
        <f t="shared" si="1"/>
        <v>0</v>
      </c>
      <c r="J66" s="60"/>
      <c r="K66" s="60"/>
      <c r="L66" s="60"/>
      <c r="M66" s="60"/>
    </row>
    <row r="67" spans="2:13" ht="18" customHeight="1">
      <c r="B67" s="19">
        <v>51</v>
      </c>
      <c r="C67" s="6" t="s">
        <v>26</v>
      </c>
      <c r="D67" s="23" t="s">
        <v>62</v>
      </c>
      <c r="E67" s="24">
        <v>206</v>
      </c>
      <c r="F67" s="55"/>
      <c r="G67" s="31">
        <f t="shared" si="0"/>
        <v>0</v>
      </c>
      <c r="H67" s="20">
        <f t="shared" si="1"/>
        <v>0</v>
      </c>
      <c r="J67" s="60"/>
      <c r="K67" s="60"/>
      <c r="L67" s="60"/>
      <c r="M67" s="60"/>
    </row>
    <row r="68" spans="2:13" ht="18" customHeight="1">
      <c r="B68" s="19">
        <v>52</v>
      </c>
      <c r="C68" s="10" t="s">
        <v>5</v>
      </c>
      <c r="D68" s="23" t="s">
        <v>52</v>
      </c>
      <c r="E68" s="24">
        <v>500</v>
      </c>
      <c r="F68" s="55"/>
      <c r="G68" s="31">
        <f t="shared" si="0"/>
        <v>0</v>
      </c>
      <c r="H68" s="20">
        <f t="shared" si="1"/>
        <v>0</v>
      </c>
      <c r="J68" s="60"/>
      <c r="K68" s="60"/>
      <c r="L68" s="60"/>
      <c r="M68" s="60"/>
    </row>
    <row r="69" spans="2:13" ht="18" customHeight="1">
      <c r="B69" s="19">
        <v>53</v>
      </c>
      <c r="C69" s="6" t="s">
        <v>27</v>
      </c>
      <c r="D69" s="23" t="s">
        <v>52</v>
      </c>
      <c r="E69" s="24">
        <v>115</v>
      </c>
      <c r="F69" s="55"/>
      <c r="G69" s="31">
        <f t="shared" si="0"/>
        <v>0</v>
      </c>
      <c r="H69" s="20">
        <f t="shared" si="1"/>
        <v>0</v>
      </c>
      <c r="J69" s="60"/>
      <c r="K69" s="60"/>
      <c r="L69" s="60"/>
      <c r="M69" s="60"/>
    </row>
    <row r="70" spans="2:13" ht="18" customHeight="1">
      <c r="B70" s="19">
        <v>54</v>
      </c>
      <c r="C70" s="6" t="s">
        <v>28</v>
      </c>
      <c r="D70" s="23" t="s">
        <v>52</v>
      </c>
      <c r="E70" s="24">
        <v>50</v>
      </c>
      <c r="F70" s="55"/>
      <c r="G70" s="31">
        <f t="shared" si="0"/>
        <v>0</v>
      </c>
      <c r="H70" s="20">
        <f t="shared" si="1"/>
        <v>0</v>
      </c>
      <c r="J70" s="60"/>
      <c r="K70" s="60"/>
      <c r="L70" s="60"/>
      <c r="M70" s="60"/>
    </row>
    <row r="71" spans="2:13" ht="18" customHeight="1">
      <c r="B71" s="19">
        <v>55</v>
      </c>
      <c r="C71" s="10" t="s">
        <v>6</v>
      </c>
      <c r="D71" s="23" t="s">
        <v>52</v>
      </c>
      <c r="E71" s="24">
        <v>57</v>
      </c>
      <c r="F71" s="55"/>
      <c r="G71" s="31">
        <f t="shared" si="0"/>
        <v>0</v>
      </c>
      <c r="H71" s="20">
        <f t="shared" si="1"/>
        <v>0</v>
      </c>
      <c r="J71" s="60"/>
      <c r="K71" s="60"/>
      <c r="L71" s="60"/>
      <c r="M71" s="60"/>
    </row>
    <row r="72" spans="2:13" ht="18" customHeight="1">
      <c r="B72" s="19">
        <v>56</v>
      </c>
      <c r="C72" s="6" t="s">
        <v>29</v>
      </c>
      <c r="D72" s="23" t="s">
        <v>52</v>
      </c>
      <c r="E72" s="24">
        <v>17</v>
      </c>
      <c r="F72" s="55"/>
      <c r="G72" s="31">
        <f t="shared" si="0"/>
        <v>0</v>
      </c>
      <c r="H72" s="20">
        <f t="shared" si="1"/>
        <v>0</v>
      </c>
      <c r="J72" s="60"/>
      <c r="K72" s="60"/>
      <c r="L72" s="60"/>
      <c r="M72" s="60"/>
    </row>
    <row r="73" spans="2:13" ht="18" customHeight="1">
      <c r="B73" s="19">
        <v>57</v>
      </c>
      <c r="C73" s="10" t="s">
        <v>7</v>
      </c>
      <c r="D73" s="23" t="s">
        <v>52</v>
      </c>
      <c r="E73" s="24">
        <v>152</v>
      </c>
      <c r="F73" s="55"/>
      <c r="G73" s="31">
        <f t="shared" si="0"/>
        <v>0</v>
      </c>
      <c r="H73" s="20">
        <f t="shared" si="1"/>
        <v>0</v>
      </c>
      <c r="J73" s="60"/>
      <c r="K73" s="60"/>
      <c r="L73" s="60"/>
      <c r="M73" s="60"/>
    </row>
    <row r="74" spans="2:13" ht="18" customHeight="1">
      <c r="B74" s="19">
        <v>58</v>
      </c>
      <c r="C74" s="6" t="s">
        <v>30</v>
      </c>
      <c r="D74" s="23" t="s">
        <v>52</v>
      </c>
      <c r="E74" s="24">
        <v>32</v>
      </c>
      <c r="F74" s="55"/>
      <c r="G74" s="31">
        <f t="shared" si="0"/>
        <v>0</v>
      </c>
      <c r="H74" s="20">
        <f t="shared" si="1"/>
        <v>0</v>
      </c>
      <c r="J74" s="60"/>
      <c r="K74" s="60"/>
      <c r="L74" s="60"/>
      <c r="M74" s="60"/>
    </row>
    <row r="75" spans="2:13" ht="18" customHeight="1">
      <c r="B75" s="19">
        <v>59</v>
      </c>
      <c r="C75" s="6" t="s">
        <v>31</v>
      </c>
      <c r="D75" s="23" t="s">
        <v>52</v>
      </c>
      <c r="E75" s="24">
        <v>154</v>
      </c>
      <c r="F75" s="55"/>
      <c r="G75" s="31">
        <f t="shared" si="0"/>
        <v>0</v>
      </c>
      <c r="H75" s="20">
        <f t="shared" si="1"/>
        <v>0</v>
      </c>
      <c r="J75" s="60"/>
      <c r="K75" s="60"/>
      <c r="L75" s="60"/>
      <c r="M75" s="60"/>
    </row>
    <row r="76" spans="2:13" ht="18" customHeight="1">
      <c r="B76" s="19">
        <v>60</v>
      </c>
      <c r="C76" s="10" t="s">
        <v>50</v>
      </c>
      <c r="D76" s="23" t="s">
        <v>52</v>
      </c>
      <c r="E76" s="24">
        <v>52</v>
      </c>
      <c r="F76" s="55"/>
      <c r="G76" s="31">
        <f t="shared" si="0"/>
        <v>0</v>
      </c>
      <c r="H76" s="20">
        <f t="shared" si="1"/>
        <v>0</v>
      </c>
      <c r="J76" s="60"/>
      <c r="K76" s="60"/>
      <c r="L76" s="60"/>
      <c r="M76" s="60"/>
    </row>
    <row r="77" spans="2:13" ht="18" customHeight="1">
      <c r="B77" s="19">
        <v>61</v>
      </c>
      <c r="C77" s="6" t="s">
        <v>32</v>
      </c>
      <c r="D77" s="23" t="s">
        <v>52</v>
      </c>
      <c r="E77" s="24">
        <v>73</v>
      </c>
      <c r="F77" s="55"/>
      <c r="G77" s="31">
        <f t="shared" si="0"/>
        <v>0</v>
      </c>
      <c r="H77" s="20">
        <f t="shared" si="1"/>
        <v>0</v>
      </c>
      <c r="J77" s="60"/>
      <c r="K77" s="60"/>
      <c r="L77" s="60"/>
      <c r="M77" s="60"/>
    </row>
    <row r="78" spans="2:13" ht="18" customHeight="1">
      <c r="B78" s="19">
        <v>62</v>
      </c>
      <c r="C78" s="6" t="s">
        <v>33</v>
      </c>
      <c r="D78" s="23" t="s">
        <v>52</v>
      </c>
      <c r="E78" s="24">
        <v>18</v>
      </c>
      <c r="F78" s="55"/>
      <c r="G78" s="31">
        <f t="shared" si="0"/>
        <v>0</v>
      </c>
      <c r="H78" s="20">
        <f t="shared" si="1"/>
        <v>0</v>
      </c>
      <c r="J78" s="60"/>
      <c r="K78" s="60"/>
      <c r="L78" s="60"/>
      <c r="M78" s="60"/>
    </row>
    <row r="79" spans="2:13" ht="18" customHeight="1">
      <c r="B79" s="19">
        <v>63</v>
      </c>
      <c r="C79" s="9" t="s">
        <v>85</v>
      </c>
      <c r="D79" s="8" t="s">
        <v>52</v>
      </c>
      <c r="E79" s="24">
        <v>154</v>
      </c>
      <c r="F79" s="55"/>
      <c r="G79" s="31">
        <f t="shared" si="0"/>
        <v>0</v>
      </c>
      <c r="H79" s="20">
        <f t="shared" si="1"/>
        <v>0</v>
      </c>
      <c r="J79" s="60"/>
      <c r="K79" s="60"/>
      <c r="L79" s="60"/>
      <c r="M79" s="60"/>
    </row>
    <row r="80" spans="2:13" ht="18" customHeight="1">
      <c r="B80" s="19">
        <v>64</v>
      </c>
      <c r="C80" s="9" t="s">
        <v>86</v>
      </c>
      <c r="D80" s="8" t="s">
        <v>52</v>
      </c>
      <c r="E80" s="24">
        <v>491</v>
      </c>
      <c r="F80" s="55"/>
      <c r="G80" s="31">
        <f t="shared" si="0"/>
        <v>0</v>
      </c>
      <c r="H80" s="20">
        <f t="shared" si="1"/>
        <v>0</v>
      </c>
      <c r="J80" s="60"/>
      <c r="K80" s="60"/>
      <c r="L80" s="60"/>
      <c r="M80" s="60"/>
    </row>
    <row r="81" spans="2:13" ht="18" customHeight="1">
      <c r="B81" s="19">
        <v>65</v>
      </c>
      <c r="C81" s="9" t="s">
        <v>87</v>
      </c>
      <c r="D81" s="8" t="s">
        <v>52</v>
      </c>
      <c r="E81" s="24">
        <v>1135</v>
      </c>
      <c r="F81" s="55"/>
      <c r="G81" s="31">
        <f t="shared" si="0"/>
        <v>0</v>
      </c>
      <c r="H81" s="20">
        <f t="shared" si="1"/>
        <v>0</v>
      </c>
      <c r="J81" s="60"/>
      <c r="K81" s="60"/>
      <c r="L81" s="60"/>
      <c r="M81" s="60"/>
    </row>
    <row r="82" spans="2:13" ht="18" customHeight="1">
      <c r="B82" s="19">
        <v>66</v>
      </c>
      <c r="C82" s="6" t="s">
        <v>34</v>
      </c>
      <c r="D82" s="8" t="s">
        <v>52</v>
      </c>
      <c r="E82" s="24">
        <v>784</v>
      </c>
      <c r="F82" s="55"/>
      <c r="G82" s="31">
        <f t="shared" si="0"/>
        <v>0</v>
      </c>
      <c r="H82" s="20">
        <f t="shared" si="1"/>
        <v>0</v>
      </c>
      <c r="J82" s="60"/>
      <c r="K82" s="60"/>
      <c r="L82" s="60"/>
      <c r="M82" s="60"/>
    </row>
    <row r="83" spans="2:13" ht="18" customHeight="1">
      <c r="B83" s="19">
        <v>67</v>
      </c>
      <c r="C83" s="9" t="s">
        <v>88</v>
      </c>
      <c r="D83" s="8" t="s">
        <v>52</v>
      </c>
      <c r="E83" s="24">
        <v>38</v>
      </c>
      <c r="F83" s="55"/>
      <c r="G83" s="31">
        <f t="shared" si="0"/>
        <v>0</v>
      </c>
      <c r="H83" s="20">
        <f t="shared" si="1"/>
        <v>0</v>
      </c>
      <c r="J83" s="60"/>
      <c r="K83" s="60"/>
      <c r="L83" s="60"/>
      <c r="M83" s="60"/>
    </row>
    <row r="84" spans="2:13" ht="18" customHeight="1">
      <c r="B84" s="19">
        <v>68</v>
      </c>
      <c r="C84" s="9" t="s">
        <v>89</v>
      </c>
      <c r="D84" s="8" t="s">
        <v>52</v>
      </c>
      <c r="E84" s="24">
        <v>1082</v>
      </c>
      <c r="F84" s="55"/>
      <c r="G84" s="31">
        <f t="shared" ref="G84:G149" si="2">(($G$13+1))*F84</f>
        <v>0</v>
      </c>
      <c r="H84" s="20">
        <f t="shared" ref="H84:H165" si="3">F84*E84</f>
        <v>0</v>
      </c>
      <c r="J84" s="60"/>
      <c r="K84" s="60"/>
      <c r="L84" s="60"/>
      <c r="M84" s="60"/>
    </row>
    <row r="85" spans="2:13" ht="18" customHeight="1">
      <c r="B85" s="19">
        <v>69</v>
      </c>
      <c r="C85" s="9" t="s">
        <v>90</v>
      </c>
      <c r="D85" s="8" t="s">
        <v>52</v>
      </c>
      <c r="E85" s="24">
        <v>67</v>
      </c>
      <c r="F85" s="55"/>
      <c r="G85" s="31">
        <f t="shared" si="2"/>
        <v>0</v>
      </c>
      <c r="H85" s="20">
        <f t="shared" si="3"/>
        <v>0</v>
      </c>
      <c r="J85" s="60"/>
      <c r="K85" s="60"/>
      <c r="L85" s="60"/>
      <c r="M85" s="60"/>
    </row>
    <row r="86" spans="2:13" ht="18" customHeight="1">
      <c r="B86" s="19">
        <v>70</v>
      </c>
      <c r="C86" s="9" t="s">
        <v>91</v>
      </c>
      <c r="D86" s="8" t="s">
        <v>52</v>
      </c>
      <c r="E86" s="24">
        <v>52</v>
      </c>
      <c r="F86" s="55"/>
      <c r="G86" s="31">
        <f t="shared" si="2"/>
        <v>0</v>
      </c>
      <c r="H86" s="20">
        <f t="shared" si="3"/>
        <v>0</v>
      </c>
      <c r="J86" s="60"/>
      <c r="K86" s="60"/>
      <c r="L86" s="60"/>
      <c r="M86" s="60"/>
    </row>
    <row r="87" spans="2:13" ht="18" customHeight="1">
      <c r="B87" s="19">
        <v>71</v>
      </c>
      <c r="C87" s="9" t="s">
        <v>92</v>
      </c>
      <c r="D87" s="8" t="s">
        <v>52</v>
      </c>
      <c r="E87" s="24">
        <v>105</v>
      </c>
      <c r="F87" s="55"/>
      <c r="G87" s="31">
        <f t="shared" si="2"/>
        <v>0</v>
      </c>
      <c r="H87" s="20">
        <f t="shared" si="3"/>
        <v>0</v>
      </c>
      <c r="J87" s="60"/>
      <c r="K87" s="60"/>
      <c r="L87" s="60"/>
      <c r="M87" s="60"/>
    </row>
    <row r="88" spans="2:13" ht="18" customHeight="1">
      <c r="B88" s="19">
        <v>72</v>
      </c>
      <c r="C88" s="9" t="s">
        <v>93</v>
      </c>
      <c r="D88" s="8" t="s">
        <v>52</v>
      </c>
      <c r="E88" s="24">
        <v>236</v>
      </c>
      <c r="F88" s="55"/>
      <c r="G88" s="31">
        <f t="shared" si="2"/>
        <v>0</v>
      </c>
      <c r="H88" s="20">
        <f t="shared" si="3"/>
        <v>0</v>
      </c>
      <c r="J88" s="60"/>
      <c r="K88" s="60"/>
      <c r="L88" s="60"/>
      <c r="M88" s="60"/>
    </row>
    <row r="89" spans="2:13" ht="18" customHeight="1">
      <c r="B89" s="19">
        <v>73</v>
      </c>
      <c r="C89" s="9" t="s">
        <v>94</v>
      </c>
      <c r="D89" s="8" t="s">
        <v>52</v>
      </c>
      <c r="E89" s="24">
        <v>46</v>
      </c>
      <c r="F89" s="55"/>
      <c r="G89" s="31">
        <f t="shared" si="2"/>
        <v>0</v>
      </c>
      <c r="H89" s="20">
        <f t="shared" si="3"/>
        <v>0</v>
      </c>
      <c r="J89" s="60"/>
      <c r="K89" s="60"/>
      <c r="L89" s="60"/>
      <c r="M89" s="60"/>
    </row>
    <row r="90" spans="2:13" ht="18" customHeight="1">
      <c r="B90" s="19">
        <v>74</v>
      </c>
      <c r="C90" s="9" t="s">
        <v>95</v>
      </c>
      <c r="D90" s="8" t="s">
        <v>52</v>
      </c>
      <c r="E90" s="24">
        <v>11</v>
      </c>
      <c r="F90" s="55"/>
      <c r="G90" s="31">
        <f t="shared" si="2"/>
        <v>0</v>
      </c>
      <c r="H90" s="20">
        <f t="shared" si="3"/>
        <v>0</v>
      </c>
      <c r="J90" s="60"/>
      <c r="K90" s="60"/>
      <c r="L90" s="60"/>
      <c r="M90" s="60"/>
    </row>
    <row r="91" spans="2:13" ht="18" customHeight="1">
      <c r="B91" s="19">
        <v>75</v>
      </c>
      <c r="C91" s="6" t="s">
        <v>47</v>
      </c>
      <c r="D91" s="8" t="s">
        <v>52</v>
      </c>
      <c r="E91" s="24">
        <v>16</v>
      </c>
      <c r="F91" s="55"/>
      <c r="G91" s="31">
        <f t="shared" si="2"/>
        <v>0</v>
      </c>
      <c r="H91" s="20">
        <f t="shared" si="3"/>
        <v>0</v>
      </c>
      <c r="J91" s="60"/>
      <c r="K91" s="60"/>
      <c r="L91" s="60"/>
      <c r="M91" s="60"/>
    </row>
    <row r="92" spans="2:13" ht="18" customHeight="1">
      <c r="B92" s="19">
        <v>76</v>
      </c>
      <c r="C92" s="10" t="s">
        <v>8</v>
      </c>
      <c r="D92" s="8" t="s">
        <v>52</v>
      </c>
      <c r="E92" s="24">
        <v>63</v>
      </c>
      <c r="F92" s="55"/>
      <c r="G92" s="31">
        <f t="shared" si="2"/>
        <v>0</v>
      </c>
      <c r="H92" s="20">
        <f t="shared" si="3"/>
        <v>0</v>
      </c>
      <c r="J92" s="60"/>
      <c r="K92" s="60"/>
      <c r="L92" s="60"/>
      <c r="M92" s="60"/>
    </row>
    <row r="93" spans="2:13" ht="18" customHeight="1">
      <c r="B93" s="19">
        <v>77</v>
      </c>
      <c r="C93" s="10" t="s">
        <v>9</v>
      </c>
      <c r="D93" s="8" t="s">
        <v>52</v>
      </c>
      <c r="E93" s="24">
        <v>1522</v>
      </c>
      <c r="F93" s="55"/>
      <c r="G93" s="31">
        <f t="shared" si="2"/>
        <v>0</v>
      </c>
      <c r="H93" s="20">
        <f t="shared" si="3"/>
        <v>0</v>
      </c>
      <c r="J93" s="60"/>
      <c r="K93" s="60"/>
      <c r="L93" s="60"/>
      <c r="M93" s="60"/>
    </row>
    <row r="94" spans="2:13" ht="18" customHeight="1">
      <c r="B94" s="19">
        <v>78</v>
      </c>
      <c r="C94" s="9" t="s">
        <v>96</v>
      </c>
      <c r="D94" s="8" t="s">
        <v>52</v>
      </c>
      <c r="E94" s="24">
        <v>17</v>
      </c>
      <c r="F94" s="55"/>
      <c r="G94" s="31">
        <f t="shared" si="2"/>
        <v>0</v>
      </c>
      <c r="H94" s="20">
        <f t="shared" si="3"/>
        <v>0</v>
      </c>
      <c r="J94" s="60"/>
      <c r="K94" s="60"/>
      <c r="L94" s="60"/>
      <c r="M94" s="60"/>
    </row>
    <row r="95" spans="2:13" ht="18" customHeight="1">
      <c r="B95" s="19">
        <v>79</v>
      </c>
      <c r="C95" s="9" t="s">
        <v>97</v>
      </c>
      <c r="D95" s="8" t="s">
        <v>52</v>
      </c>
      <c r="E95" s="24">
        <v>18</v>
      </c>
      <c r="F95" s="55"/>
      <c r="G95" s="31">
        <f t="shared" si="2"/>
        <v>0</v>
      </c>
      <c r="H95" s="20">
        <f t="shared" si="3"/>
        <v>0</v>
      </c>
      <c r="J95" s="60"/>
      <c r="K95" s="60"/>
      <c r="L95" s="60"/>
      <c r="M95" s="60"/>
    </row>
    <row r="96" spans="2:13" ht="18" customHeight="1">
      <c r="B96" s="19">
        <v>80</v>
      </c>
      <c r="C96" s="9" t="s">
        <v>98</v>
      </c>
      <c r="D96" s="8" t="s">
        <v>52</v>
      </c>
      <c r="E96" s="24">
        <v>7</v>
      </c>
      <c r="F96" s="55"/>
      <c r="G96" s="31">
        <f t="shared" si="2"/>
        <v>0</v>
      </c>
      <c r="H96" s="20">
        <f t="shared" si="3"/>
        <v>0</v>
      </c>
      <c r="J96" s="60"/>
      <c r="K96" s="60"/>
      <c r="L96" s="60"/>
      <c r="M96" s="60"/>
    </row>
    <row r="97" spans="2:13" ht="18" customHeight="1">
      <c r="B97" s="19">
        <v>81</v>
      </c>
      <c r="C97" s="6" t="s">
        <v>99</v>
      </c>
      <c r="D97" s="8" t="s">
        <v>52</v>
      </c>
      <c r="E97" s="24">
        <v>230</v>
      </c>
      <c r="F97" s="55"/>
      <c r="G97" s="31">
        <f t="shared" si="2"/>
        <v>0</v>
      </c>
      <c r="H97" s="20">
        <f t="shared" si="3"/>
        <v>0</v>
      </c>
      <c r="J97" s="60"/>
      <c r="K97" s="60"/>
      <c r="L97" s="60"/>
      <c r="M97" s="60"/>
    </row>
    <row r="98" spans="2:13" ht="18" customHeight="1">
      <c r="B98" s="19">
        <v>82</v>
      </c>
      <c r="C98" s="9" t="s">
        <v>100</v>
      </c>
      <c r="D98" s="8" t="s">
        <v>52</v>
      </c>
      <c r="E98" s="24">
        <v>36</v>
      </c>
      <c r="F98" s="55"/>
      <c r="G98" s="31">
        <f t="shared" si="2"/>
        <v>0</v>
      </c>
      <c r="H98" s="20">
        <f t="shared" si="3"/>
        <v>0</v>
      </c>
      <c r="J98" s="60"/>
      <c r="K98" s="60"/>
      <c r="L98" s="60"/>
      <c r="M98" s="60"/>
    </row>
    <row r="99" spans="2:13" ht="18" customHeight="1">
      <c r="B99" s="19">
        <v>83</v>
      </c>
      <c r="C99" s="9" t="s">
        <v>101</v>
      </c>
      <c r="D99" s="8" t="s">
        <v>52</v>
      </c>
      <c r="E99" s="24">
        <v>38</v>
      </c>
      <c r="F99" s="55"/>
      <c r="G99" s="31">
        <f t="shared" si="2"/>
        <v>0</v>
      </c>
      <c r="H99" s="20">
        <f t="shared" si="3"/>
        <v>0</v>
      </c>
      <c r="J99" s="60"/>
      <c r="K99" s="60"/>
      <c r="L99" s="60"/>
      <c r="M99" s="60"/>
    </row>
    <row r="100" spans="2:13" ht="18" customHeight="1">
      <c r="B100" s="19">
        <v>84</v>
      </c>
      <c r="C100" s="10" t="s">
        <v>10</v>
      </c>
      <c r="D100" s="8" t="s">
        <v>52</v>
      </c>
      <c r="E100" s="24">
        <v>47</v>
      </c>
      <c r="F100" s="55"/>
      <c r="G100" s="31">
        <f t="shared" si="2"/>
        <v>0</v>
      </c>
      <c r="H100" s="20">
        <f t="shared" si="3"/>
        <v>0</v>
      </c>
      <c r="J100" s="60"/>
      <c r="K100" s="60"/>
      <c r="L100" s="60"/>
      <c r="M100" s="60"/>
    </row>
    <row r="101" spans="2:13" ht="18" customHeight="1">
      <c r="B101" s="19">
        <v>85</v>
      </c>
      <c r="C101" s="10" t="s">
        <v>11</v>
      </c>
      <c r="D101" s="8" t="s">
        <v>52</v>
      </c>
      <c r="E101" s="24">
        <v>71</v>
      </c>
      <c r="F101" s="55"/>
      <c r="G101" s="31">
        <f t="shared" si="2"/>
        <v>0</v>
      </c>
      <c r="H101" s="20">
        <f t="shared" si="3"/>
        <v>0</v>
      </c>
      <c r="J101" s="60"/>
      <c r="K101" s="60"/>
      <c r="L101" s="60"/>
      <c r="M101" s="60"/>
    </row>
    <row r="102" spans="2:13" ht="18" customHeight="1">
      <c r="B102" s="19">
        <v>86</v>
      </c>
      <c r="C102" s="10" t="s">
        <v>12</v>
      </c>
      <c r="D102" s="8" t="s">
        <v>52</v>
      </c>
      <c r="E102" s="24">
        <v>54</v>
      </c>
      <c r="F102" s="55"/>
      <c r="G102" s="31">
        <f t="shared" si="2"/>
        <v>0</v>
      </c>
      <c r="H102" s="20">
        <f t="shared" si="3"/>
        <v>0</v>
      </c>
      <c r="J102" s="60"/>
      <c r="K102" s="60"/>
      <c r="L102" s="60"/>
      <c r="M102" s="60"/>
    </row>
    <row r="103" spans="2:13" ht="18" customHeight="1">
      <c r="B103" s="19">
        <v>87</v>
      </c>
      <c r="C103" s="9" t="s">
        <v>102</v>
      </c>
      <c r="D103" s="8" t="s">
        <v>52</v>
      </c>
      <c r="E103" s="24">
        <v>37</v>
      </c>
      <c r="F103" s="55"/>
      <c r="G103" s="31">
        <f t="shared" si="2"/>
        <v>0</v>
      </c>
      <c r="H103" s="20">
        <f t="shared" si="3"/>
        <v>0</v>
      </c>
      <c r="J103" s="60"/>
      <c r="K103" s="60"/>
      <c r="L103" s="60"/>
      <c r="M103" s="60"/>
    </row>
    <row r="104" spans="2:13" ht="18" customHeight="1">
      <c r="B104" s="19">
        <v>88</v>
      </c>
      <c r="C104" s="9" t="s">
        <v>103</v>
      </c>
      <c r="D104" s="8" t="s">
        <v>52</v>
      </c>
      <c r="E104" s="24">
        <v>206</v>
      </c>
      <c r="F104" s="55"/>
      <c r="G104" s="31">
        <f t="shared" si="2"/>
        <v>0</v>
      </c>
      <c r="H104" s="20">
        <f t="shared" si="3"/>
        <v>0</v>
      </c>
      <c r="J104" s="60"/>
      <c r="K104" s="60"/>
      <c r="L104" s="60"/>
      <c r="M104" s="60"/>
    </row>
    <row r="105" spans="2:13" ht="18" customHeight="1">
      <c r="B105" s="19">
        <v>89</v>
      </c>
      <c r="C105" s="9" t="s">
        <v>104</v>
      </c>
      <c r="D105" s="8" t="s">
        <v>52</v>
      </c>
      <c r="E105" s="24">
        <v>147</v>
      </c>
      <c r="F105" s="55"/>
      <c r="G105" s="31">
        <f t="shared" si="2"/>
        <v>0</v>
      </c>
      <c r="H105" s="20">
        <f t="shared" si="3"/>
        <v>0</v>
      </c>
      <c r="J105" s="60"/>
      <c r="K105" s="60"/>
      <c r="L105" s="60"/>
      <c r="M105" s="60"/>
    </row>
    <row r="106" spans="2:13" ht="18" customHeight="1">
      <c r="B106" s="19">
        <v>90</v>
      </c>
      <c r="C106" s="6" t="s">
        <v>35</v>
      </c>
      <c r="D106" s="8" t="s">
        <v>52</v>
      </c>
      <c r="E106" s="24">
        <v>38</v>
      </c>
      <c r="F106" s="55"/>
      <c r="G106" s="31">
        <f t="shared" si="2"/>
        <v>0</v>
      </c>
      <c r="H106" s="20">
        <f t="shared" si="3"/>
        <v>0</v>
      </c>
      <c r="J106" s="60"/>
      <c r="K106" s="60"/>
      <c r="L106" s="60"/>
      <c r="M106" s="60"/>
    </row>
    <row r="107" spans="2:13" ht="18" customHeight="1">
      <c r="B107" s="19">
        <v>91</v>
      </c>
      <c r="C107" s="6" t="s">
        <v>36</v>
      </c>
      <c r="D107" s="8" t="s">
        <v>52</v>
      </c>
      <c r="E107" s="24">
        <v>38</v>
      </c>
      <c r="F107" s="55"/>
      <c r="G107" s="31">
        <f t="shared" si="2"/>
        <v>0</v>
      </c>
      <c r="H107" s="20">
        <f t="shared" si="3"/>
        <v>0</v>
      </c>
      <c r="J107" s="60"/>
      <c r="K107" s="60"/>
      <c r="L107" s="60"/>
      <c r="M107" s="60"/>
    </row>
    <row r="108" spans="2:13" ht="18" customHeight="1">
      <c r="B108" s="19">
        <v>92</v>
      </c>
      <c r="C108" s="6" t="s">
        <v>37</v>
      </c>
      <c r="D108" s="8" t="s">
        <v>52</v>
      </c>
      <c r="E108" s="24">
        <v>38</v>
      </c>
      <c r="F108" s="55"/>
      <c r="G108" s="31">
        <f t="shared" si="2"/>
        <v>0</v>
      </c>
      <c r="H108" s="20">
        <f t="shared" si="3"/>
        <v>0</v>
      </c>
      <c r="J108" s="60"/>
      <c r="K108" s="60"/>
      <c r="L108" s="60"/>
      <c r="M108" s="60"/>
    </row>
    <row r="109" spans="2:13" ht="18" customHeight="1">
      <c r="B109" s="19">
        <v>93</v>
      </c>
      <c r="C109" s="9" t="s">
        <v>105</v>
      </c>
      <c r="D109" s="8" t="s">
        <v>52</v>
      </c>
      <c r="E109" s="24">
        <v>206</v>
      </c>
      <c r="F109" s="55"/>
      <c r="G109" s="31">
        <f t="shared" si="2"/>
        <v>0</v>
      </c>
      <c r="H109" s="20">
        <f t="shared" si="3"/>
        <v>0</v>
      </c>
      <c r="J109" s="60"/>
      <c r="K109" s="60"/>
      <c r="L109" s="60"/>
      <c r="M109" s="60"/>
    </row>
    <row r="110" spans="2:13" ht="18" customHeight="1">
      <c r="B110" s="19">
        <v>94</v>
      </c>
      <c r="C110" s="9" t="s">
        <v>106</v>
      </c>
      <c r="D110" s="8" t="s">
        <v>52</v>
      </c>
      <c r="E110" s="24">
        <v>183</v>
      </c>
      <c r="F110" s="55"/>
      <c r="G110" s="31">
        <f t="shared" si="2"/>
        <v>0</v>
      </c>
      <c r="H110" s="20">
        <f t="shared" si="3"/>
        <v>0</v>
      </c>
      <c r="J110" s="60"/>
      <c r="K110" s="60"/>
      <c r="L110" s="60"/>
      <c r="M110" s="60"/>
    </row>
    <row r="111" spans="2:13" ht="18" customHeight="1">
      <c r="B111" s="19">
        <v>95</v>
      </c>
      <c r="C111" s="9" t="s">
        <v>107</v>
      </c>
      <c r="D111" s="8" t="s">
        <v>52</v>
      </c>
      <c r="E111" s="24">
        <v>793</v>
      </c>
      <c r="F111" s="55"/>
      <c r="G111" s="31">
        <f t="shared" si="2"/>
        <v>0</v>
      </c>
      <c r="H111" s="20">
        <f t="shared" si="3"/>
        <v>0</v>
      </c>
      <c r="J111" s="60"/>
      <c r="K111" s="60"/>
      <c r="L111" s="60"/>
      <c r="M111" s="60"/>
    </row>
    <row r="112" spans="2:13" ht="18" customHeight="1">
      <c r="B112" s="19">
        <v>96</v>
      </c>
      <c r="C112" s="9" t="s">
        <v>108</v>
      </c>
      <c r="D112" s="8" t="s">
        <v>52</v>
      </c>
      <c r="E112" s="24">
        <v>380</v>
      </c>
      <c r="F112" s="55"/>
      <c r="G112" s="31">
        <f t="shared" si="2"/>
        <v>0</v>
      </c>
      <c r="H112" s="20">
        <f t="shared" si="3"/>
        <v>0</v>
      </c>
      <c r="J112" s="60"/>
      <c r="K112" s="60"/>
      <c r="L112" s="60"/>
      <c r="M112" s="60"/>
    </row>
    <row r="113" spans="2:13" ht="18" customHeight="1">
      <c r="B113" s="19">
        <v>97</v>
      </c>
      <c r="C113" s="9" t="s">
        <v>148</v>
      </c>
      <c r="D113" s="8" t="s">
        <v>52</v>
      </c>
      <c r="E113" s="24">
        <v>277</v>
      </c>
      <c r="F113" s="55"/>
      <c r="G113" s="31">
        <f t="shared" si="2"/>
        <v>0</v>
      </c>
      <c r="H113" s="20">
        <f t="shared" si="3"/>
        <v>0</v>
      </c>
      <c r="J113" s="60"/>
      <c r="K113" s="60"/>
      <c r="L113" s="60"/>
      <c r="M113" s="60"/>
    </row>
    <row r="114" spans="2:13" ht="18" customHeight="1">
      <c r="B114" s="19">
        <v>98</v>
      </c>
      <c r="C114" s="9" t="s">
        <v>149</v>
      </c>
      <c r="D114" s="8" t="s">
        <v>52</v>
      </c>
      <c r="E114" s="24">
        <v>127</v>
      </c>
      <c r="F114" s="55"/>
      <c r="G114" s="31">
        <f t="shared" si="2"/>
        <v>0</v>
      </c>
      <c r="H114" s="20">
        <f t="shared" si="3"/>
        <v>0</v>
      </c>
      <c r="J114" s="60"/>
      <c r="K114" s="60"/>
      <c r="L114" s="60"/>
      <c r="M114" s="60"/>
    </row>
    <row r="115" spans="2:13" ht="18" customHeight="1">
      <c r="B115" s="19">
        <v>99</v>
      </c>
      <c r="C115" s="6" t="s">
        <v>48</v>
      </c>
      <c r="D115" s="8" t="s">
        <v>52</v>
      </c>
      <c r="E115" s="24">
        <v>16</v>
      </c>
      <c r="F115" s="55"/>
      <c r="G115" s="31">
        <f t="shared" si="2"/>
        <v>0</v>
      </c>
      <c r="H115" s="20">
        <f t="shared" si="3"/>
        <v>0</v>
      </c>
      <c r="J115" s="60"/>
      <c r="K115" s="60"/>
      <c r="L115" s="60"/>
      <c r="M115" s="60"/>
    </row>
    <row r="116" spans="2:13" ht="18" customHeight="1">
      <c r="B116" s="19">
        <v>100</v>
      </c>
      <c r="C116" s="6" t="s">
        <v>38</v>
      </c>
      <c r="D116" s="8" t="s">
        <v>52</v>
      </c>
      <c r="E116" s="24">
        <v>793</v>
      </c>
      <c r="F116" s="55"/>
      <c r="G116" s="31">
        <f t="shared" si="2"/>
        <v>0</v>
      </c>
      <c r="H116" s="20">
        <f t="shared" si="3"/>
        <v>0</v>
      </c>
      <c r="J116" s="60"/>
      <c r="K116" s="60"/>
      <c r="L116" s="60"/>
      <c r="M116" s="60"/>
    </row>
    <row r="117" spans="2:13" ht="18" customHeight="1">
      <c r="B117" s="19">
        <v>101</v>
      </c>
      <c r="C117" s="6" t="s">
        <v>39</v>
      </c>
      <c r="D117" s="8" t="s">
        <v>52</v>
      </c>
      <c r="E117" s="24">
        <v>380</v>
      </c>
      <c r="F117" s="55"/>
      <c r="G117" s="31">
        <f t="shared" si="2"/>
        <v>0</v>
      </c>
      <c r="H117" s="20">
        <f t="shared" si="3"/>
        <v>0</v>
      </c>
      <c r="J117" s="60"/>
      <c r="K117" s="60"/>
      <c r="L117" s="60"/>
      <c r="M117" s="60"/>
    </row>
    <row r="118" spans="2:13" ht="18" customHeight="1">
      <c r="B118" s="19">
        <v>102</v>
      </c>
      <c r="C118" s="6" t="s">
        <v>150</v>
      </c>
      <c r="D118" s="8" t="s">
        <v>52</v>
      </c>
      <c r="E118" s="24">
        <v>238</v>
      </c>
      <c r="F118" s="55"/>
      <c r="G118" s="31">
        <f t="shared" si="2"/>
        <v>0</v>
      </c>
      <c r="H118" s="20">
        <f t="shared" si="3"/>
        <v>0</v>
      </c>
      <c r="J118" s="60"/>
      <c r="K118" s="60"/>
      <c r="L118" s="60"/>
      <c r="M118" s="60"/>
    </row>
    <row r="119" spans="2:13" ht="18" customHeight="1">
      <c r="B119" s="19">
        <v>103</v>
      </c>
      <c r="C119" s="6" t="s">
        <v>151</v>
      </c>
      <c r="D119" s="8" t="s">
        <v>52</v>
      </c>
      <c r="E119" s="24">
        <v>127</v>
      </c>
      <c r="F119" s="55"/>
      <c r="G119" s="31">
        <f t="shared" si="2"/>
        <v>0</v>
      </c>
      <c r="H119" s="20">
        <f t="shared" si="3"/>
        <v>0</v>
      </c>
      <c r="J119" s="60"/>
      <c r="K119" s="60"/>
      <c r="L119" s="60"/>
      <c r="M119" s="60"/>
    </row>
    <row r="120" spans="2:13" ht="18" customHeight="1">
      <c r="B120" s="19">
        <v>104</v>
      </c>
      <c r="C120" s="10" t="s">
        <v>152</v>
      </c>
      <c r="D120" s="8" t="s">
        <v>52</v>
      </c>
      <c r="E120" s="24">
        <v>277</v>
      </c>
      <c r="F120" s="55"/>
      <c r="G120" s="31">
        <f t="shared" si="2"/>
        <v>0</v>
      </c>
      <c r="H120" s="20">
        <f t="shared" si="3"/>
        <v>0</v>
      </c>
      <c r="J120" s="60"/>
      <c r="K120" s="60"/>
      <c r="L120" s="60"/>
      <c r="M120" s="60"/>
    </row>
    <row r="121" spans="2:13" ht="18" customHeight="1">
      <c r="B121" s="19">
        <v>105</v>
      </c>
      <c r="C121" s="10" t="s">
        <v>143</v>
      </c>
      <c r="D121" s="8" t="s">
        <v>52</v>
      </c>
      <c r="E121" s="24">
        <v>91</v>
      </c>
      <c r="F121" s="55"/>
      <c r="G121" s="31">
        <f t="shared" si="2"/>
        <v>0</v>
      </c>
      <c r="H121" s="20">
        <f t="shared" si="3"/>
        <v>0</v>
      </c>
      <c r="J121" s="60"/>
      <c r="K121" s="60"/>
      <c r="L121" s="60"/>
      <c r="M121" s="60"/>
    </row>
    <row r="122" spans="2:13" ht="18" customHeight="1">
      <c r="B122" s="19">
        <v>106</v>
      </c>
      <c r="C122" s="10" t="s">
        <v>144</v>
      </c>
      <c r="D122" s="8" t="s">
        <v>52</v>
      </c>
      <c r="E122" s="24">
        <v>550</v>
      </c>
      <c r="F122" s="55"/>
      <c r="G122" s="31">
        <f t="shared" si="2"/>
        <v>0</v>
      </c>
      <c r="H122" s="20">
        <f t="shared" si="3"/>
        <v>0</v>
      </c>
      <c r="J122" s="60"/>
      <c r="K122" s="60"/>
      <c r="L122" s="60"/>
      <c r="M122" s="60"/>
    </row>
    <row r="123" spans="2:13" ht="18" customHeight="1">
      <c r="B123" s="19">
        <v>107</v>
      </c>
      <c r="C123" s="10" t="s">
        <v>145</v>
      </c>
      <c r="D123" s="8" t="s">
        <v>52</v>
      </c>
      <c r="E123" s="24">
        <v>470</v>
      </c>
      <c r="F123" s="55"/>
      <c r="G123" s="31">
        <f t="shared" si="2"/>
        <v>0</v>
      </c>
      <c r="H123" s="20">
        <f t="shared" si="3"/>
        <v>0</v>
      </c>
      <c r="J123" s="60"/>
      <c r="K123" s="60"/>
      <c r="L123" s="60"/>
      <c r="M123" s="60"/>
    </row>
    <row r="124" spans="2:13" ht="18" customHeight="1">
      <c r="B124" s="19">
        <v>108</v>
      </c>
      <c r="C124" s="10" t="s">
        <v>146</v>
      </c>
      <c r="D124" s="8" t="s">
        <v>52</v>
      </c>
      <c r="E124" s="24">
        <v>230</v>
      </c>
      <c r="F124" s="55"/>
      <c r="G124" s="31">
        <f t="shared" si="2"/>
        <v>0</v>
      </c>
      <c r="H124" s="20">
        <f t="shared" si="3"/>
        <v>0</v>
      </c>
      <c r="J124" s="60"/>
      <c r="K124" s="60"/>
      <c r="L124" s="60"/>
      <c r="M124" s="60"/>
    </row>
    <row r="125" spans="2:13" ht="18" customHeight="1">
      <c r="B125" s="19">
        <v>109</v>
      </c>
      <c r="C125" s="10" t="s">
        <v>147</v>
      </c>
      <c r="D125" s="8" t="s">
        <v>52</v>
      </c>
      <c r="E125" s="24">
        <v>160</v>
      </c>
      <c r="F125" s="55"/>
      <c r="G125" s="31">
        <f t="shared" si="2"/>
        <v>0</v>
      </c>
      <c r="H125" s="20">
        <f t="shared" si="3"/>
        <v>0</v>
      </c>
      <c r="J125" s="60"/>
      <c r="K125" s="60"/>
      <c r="L125" s="60"/>
      <c r="M125" s="60"/>
    </row>
    <row r="126" spans="2:13" ht="18" customHeight="1">
      <c r="B126" s="19">
        <v>110</v>
      </c>
      <c r="C126" s="6" t="s">
        <v>40</v>
      </c>
      <c r="D126" s="8" t="s">
        <v>52</v>
      </c>
      <c r="E126" s="24">
        <v>21</v>
      </c>
      <c r="F126" s="55"/>
      <c r="G126" s="31">
        <f t="shared" si="2"/>
        <v>0</v>
      </c>
      <c r="H126" s="20">
        <f t="shared" si="3"/>
        <v>0</v>
      </c>
      <c r="J126" s="60"/>
      <c r="K126" s="60"/>
      <c r="L126" s="60"/>
      <c r="M126" s="60"/>
    </row>
    <row r="127" spans="2:13" ht="18" customHeight="1">
      <c r="B127" s="19">
        <v>111</v>
      </c>
      <c r="C127" s="9" t="s">
        <v>109</v>
      </c>
      <c r="D127" s="8" t="s">
        <v>52</v>
      </c>
      <c r="E127" s="24">
        <v>254</v>
      </c>
      <c r="F127" s="55"/>
      <c r="G127" s="31">
        <f t="shared" si="2"/>
        <v>0</v>
      </c>
      <c r="H127" s="20">
        <f t="shared" si="3"/>
        <v>0</v>
      </c>
      <c r="J127" s="60"/>
      <c r="K127" s="60"/>
      <c r="L127" s="60"/>
      <c r="M127" s="60"/>
    </row>
    <row r="128" spans="2:13" ht="18" customHeight="1">
      <c r="B128" s="19">
        <v>112</v>
      </c>
      <c r="C128" s="9" t="s">
        <v>110</v>
      </c>
      <c r="D128" s="8" t="s">
        <v>52</v>
      </c>
      <c r="E128" s="24">
        <v>27</v>
      </c>
      <c r="F128" s="55"/>
      <c r="G128" s="31">
        <f t="shared" si="2"/>
        <v>0</v>
      </c>
      <c r="H128" s="20">
        <f t="shared" si="3"/>
        <v>0</v>
      </c>
      <c r="J128" s="60"/>
      <c r="K128" s="60"/>
      <c r="L128" s="60"/>
      <c r="M128" s="60"/>
    </row>
    <row r="129" spans="2:13" ht="18" customHeight="1">
      <c r="B129" s="19">
        <v>113</v>
      </c>
      <c r="C129" s="9" t="s">
        <v>111</v>
      </c>
      <c r="D129" s="8" t="s">
        <v>52</v>
      </c>
      <c r="E129" s="24">
        <v>22</v>
      </c>
      <c r="F129" s="55"/>
      <c r="G129" s="31">
        <f t="shared" si="2"/>
        <v>0</v>
      </c>
      <c r="H129" s="20">
        <f t="shared" si="3"/>
        <v>0</v>
      </c>
      <c r="J129" s="60"/>
      <c r="K129" s="60"/>
      <c r="L129" s="60"/>
      <c r="M129" s="60"/>
    </row>
    <row r="130" spans="2:13" ht="18" customHeight="1">
      <c r="B130" s="19">
        <v>114</v>
      </c>
      <c r="C130" s="10" t="s">
        <v>13</v>
      </c>
      <c r="D130" s="8" t="s">
        <v>66</v>
      </c>
      <c r="E130" s="24">
        <v>40</v>
      </c>
      <c r="F130" s="55"/>
      <c r="G130" s="31">
        <f t="shared" si="2"/>
        <v>0</v>
      </c>
      <c r="H130" s="20">
        <f t="shared" si="3"/>
        <v>0</v>
      </c>
      <c r="J130" s="60"/>
      <c r="K130" s="60"/>
      <c r="L130" s="60"/>
      <c r="M130" s="60"/>
    </row>
    <row r="131" spans="2:13" ht="18" customHeight="1">
      <c r="B131" s="19">
        <v>115</v>
      </c>
      <c r="C131" s="6" t="s">
        <v>41</v>
      </c>
      <c r="D131" s="23" t="s">
        <v>52</v>
      </c>
      <c r="E131" s="24">
        <v>113</v>
      </c>
      <c r="F131" s="55"/>
      <c r="G131" s="31">
        <f t="shared" si="2"/>
        <v>0</v>
      </c>
      <c r="H131" s="20">
        <f t="shared" si="3"/>
        <v>0</v>
      </c>
      <c r="J131" s="60"/>
      <c r="K131" s="60"/>
      <c r="L131" s="60"/>
      <c r="M131" s="60"/>
    </row>
    <row r="132" spans="2:13" ht="18" customHeight="1">
      <c r="B132" s="19">
        <v>116</v>
      </c>
      <c r="C132" s="9" t="s">
        <v>112</v>
      </c>
      <c r="D132" s="8" t="s">
        <v>52</v>
      </c>
      <c r="E132" s="24">
        <v>444</v>
      </c>
      <c r="F132" s="55"/>
      <c r="G132" s="31">
        <f t="shared" si="2"/>
        <v>0</v>
      </c>
      <c r="H132" s="20">
        <f t="shared" si="3"/>
        <v>0</v>
      </c>
      <c r="J132" s="60"/>
      <c r="K132" s="60"/>
      <c r="L132" s="60"/>
      <c r="M132" s="60"/>
    </row>
    <row r="133" spans="2:13" ht="18" customHeight="1">
      <c r="B133" s="19">
        <v>117</v>
      </c>
      <c r="C133" s="10" t="s">
        <v>14</v>
      </c>
      <c r="D133" s="8" t="s">
        <v>52</v>
      </c>
      <c r="E133" s="24">
        <v>333</v>
      </c>
      <c r="F133" s="55"/>
      <c r="G133" s="31">
        <f t="shared" si="2"/>
        <v>0</v>
      </c>
      <c r="H133" s="20">
        <f t="shared" si="3"/>
        <v>0</v>
      </c>
      <c r="J133" s="60"/>
      <c r="K133" s="60"/>
      <c r="L133" s="60"/>
      <c r="M133" s="60"/>
    </row>
    <row r="134" spans="2:13" ht="18" customHeight="1">
      <c r="B134" s="19">
        <v>118</v>
      </c>
      <c r="C134" s="6" t="s">
        <v>42</v>
      </c>
      <c r="D134" s="8" t="s">
        <v>52</v>
      </c>
      <c r="E134" s="24">
        <v>456</v>
      </c>
      <c r="F134" s="55"/>
      <c r="G134" s="31">
        <f t="shared" si="2"/>
        <v>0</v>
      </c>
      <c r="H134" s="20">
        <f t="shared" si="3"/>
        <v>0</v>
      </c>
      <c r="J134" s="60"/>
      <c r="K134" s="60"/>
      <c r="L134" s="60"/>
      <c r="M134" s="60"/>
    </row>
    <row r="135" spans="2:13" ht="18" customHeight="1">
      <c r="B135" s="19">
        <v>119</v>
      </c>
      <c r="C135" s="9" t="s">
        <v>113</v>
      </c>
      <c r="D135" s="8" t="s">
        <v>52</v>
      </c>
      <c r="E135" s="24">
        <v>97</v>
      </c>
      <c r="F135" s="55"/>
      <c r="G135" s="31">
        <f t="shared" si="2"/>
        <v>0</v>
      </c>
      <c r="H135" s="20">
        <f t="shared" si="3"/>
        <v>0</v>
      </c>
      <c r="J135" s="60"/>
      <c r="K135" s="60"/>
      <c r="L135" s="60"/>
      <c r="M135" s="60"/>
    </row>
    <row r="136" spans="2:13" ht="18" customHeight="1">
      <c r="B136" s="19">
        <v>120</v>
      </c>
      <c r="C136" s="9" t="s">
        <v>114</v>
      </c>
      <c r="D136" s="8" t="s">
        <v>52</v>
      </c>
      <c r="E136" s="24">
        <v>1189</v>
      </c>
      <c r="F136" s="55"/>
      <c r="G136" s="31">
        <f t="shared" si="2"/>
        <v>0</v>
      </c>
      <c r="H136" s="20">
        <f t="shared" si="3"/>
        <v>0</v>
      </c>
      <c r="J136" s="60"/>
      <c r="K136" s="60"/>
      <c r="L136" s="60"/>
      <c r="M136" s="60"/>
    </row>
    <row r="137" spans="2:13" ht="18" customHeight="1">
      <c r="B137" s="19">
        <v>121</v>
      </c>
      <c r="C137" s="9" t="s">
        <v>115</v>
      </c>
      <c r="D137" s="8" t="s">
        <v>52</v>
      </c>
      <c r="E137" s="24">
        <v>3171</v>
      </c>
      <c r="F137" s="55"/>
      <c r="G137" s="31">
        <f t="shared" si="2"/>
        <v>0</v>
      </c>
      <c r="H137" s="20">
        <f t="shared" si="3"/>
        <v>0</v>
      </c>
      <c r="J137" s="60"/>
      <c r="K137" s="60"/>
      <c r="L137" s="60"/>
      <c r="M137" s="60"/>
    </row>
    <row r="138" spans="2:13" ht="18" customHeight="1">
      <c r="B138" s="19">
        <v>122</v>
      </c>
      <c r="C138" s="9" t="s">
        <v>116</v>
      </c>
      <c r="D138" s="8" t="s">
        <v>52</v>
      </c>
      <c r="E138" s="24">
        <v>157</v>
      </c>
      <c r="F138" s="55"/>
      <c r="G138" s="31">
        <f t="shared" si="2"/>
        <v>0</v>
      </c>
      <c r="H138" s="20">
        <f t="shared" si="3"/>
        <v>0</v>
      </c>
      <c r="J138" s="60"/>
      <c r="K138" s="60"/>
      <c r="L138" s="60"/>
      <c r="M138" s="60"/>
    </row>
    <row r="139" spans="2:13" ht="18" customHeight="1">
      <c r="B139" s="19">
        <v>123</v>
      </c>
      <c r="C139" s="9" t="s">
        <v>117</v>
      </c>
      <c r="D139" s="8" t="s">
        <v>52</v>
      </c>
      <c r="E139" s="24">
        <v>26</v>
      </c>
      <c r="F139" s="55"/>
      <c r="G139" s="31">
        <f t="shared" si="2"/>
        <v>0</v>
      </c>
      <c r="H139" s="20">
        <f t="shared" si="3"/>
        <v>0</v>
      </c>
      <c r="J139" s="60"/>
      <c r="K139" s="60"/>
      <c r="L139" s="60"/>
      <c r="M139" s="60"/>
    </row>
    <row r="140" spans="2:13" ht="18" customHeight="1">
      <c r="B140" s="19">
        <v>124</v>
      </c>
      <c r="C140" s="9" t="s">
        <v>118</v>
      </c>
      <c r="D140" s="8" t="s">
        <v>52</v>
      </c>
      <c r="E140" s="24">
        <v>100</v>
      </c>
      <c r="F140" s="55"/>
      <c r="G140" s="31">
        <f t="shared" si="2"/>
        <v>0</v>
      </c>
      <c r="H140" s="20">
        <f t="shared" si="3"/>
        <v>0</v>
      </c>
      <c r="J140" s="60"/>
      <c r="K140" s="60"/>
      <c r="L140" s="60"/>
      <c r="M140" s="60"/>
    </row>
    <row r="141" spans="2:13" ht="18" customHeight="1">
      <c r="B141" s="19">
        <v>125</v>
      </c>
      <c r="C141" s="9" t="s">
        <v>119</v>
      </c>
      <c r="D141" s="8" t="s">
        <v>52</v>
      </c>
      <c r="E141" s="24">
        <v>107</v>
      </c>
      <c r="F141" s="55"/>
      <c r="G141" s="31">
        <f t="shared" si="2"/>
        <v>0</v>
      </c>
      <c r="H141" s="20">
        <f t="shared" si="3"/>
        <v>0</v>
      </c>
      <c r="J141" s="60"/>
      <c r="K141" s="60"/>
      <c r="L141" s="60"/>
      <c r="M141" s="60"/>
    </row>
    <row r="142" spans="2:13" ht="18" customHeight="1">
      <c r="B142" s="19">
        <v>126</v>
      </c>
      <c r="C142" s="9" t="s">
        <v>120</v>
      </c>
      <c r="D142" s="8" t="s">
        <v>52</v>
      </c>
      <c r="E142" s="24">
        <v>222</v>
      </c>
      <c r="F142" s="55"/>
      <c r="G142" s="31">
        <f t="shared" si="2"/>
        <v>0</v>
      </c>
      <c r="H142" s="20">
        <f t="shared" si="3"/>
        <v>0</v>
      </c>
      <c r="J142" s="60"/>
      <c r="K142" s="60"/>
      <c r="L142" s="60"/>
      <c r="M142" s="60"/>
    </row>
    <row r="143" spans="2:13" ht="18" customHeight="1">
      <c r="B143" s="19">
        <v>127</v>
      </c>
      <c r="C143" s="9" t="s">
        <v>121</v>
      </c>
      <c r="D143" s="8" t="s">
        <v>52</v>
      </c>
      <c r="E143" s="24">
        <v>32</v>
      </c>
      <c r="F143" s="55"/>
      <c r="G143" s="31">
        <f t="shared" si="2"/>
        <v>0</v>
      </c>
      <c r="H143" s="20">
        <f t="shared" si="3"/>
        <v>0</v>
      </c>
      <c r="J143" s="60"/>
      <c r="K143" s="60"/>
      <c r="L143" s="60"/>
      <c r="M143" s="60"/>
    </row>
    <row r="144" spans="2:13" ht="18" customHeight="1">
      <c r="B144" s="19">
        <v>128</v>
      </c>
      <c r="C144" s="6" t="s">
        <v>43</v>
      </c>
      <c r="D144" s="8" t="s">
        <v>52</v>
      </c>
      <c r="E144" s="24">
        <v>170</v>
      </c>
      <c r="F144" s="55"/>
      <c r="G144" s="31">
        <f t="shared" si="2"/>
        <v>0</v>
      </c>
      <c r="H144" s="20">
        <f t="shared" si="3"/>
        <v>0</v>
      </c>
      <c r="J144" s="60"/>
      <c r="K144" s="60"/>
      <c r="L144" s="60"/>
      <c r="M144" s="60"/>
    </row>
    <row r="145" spans="2:13" ht="18" customHeight="1">
      <c r="B145" s="19">
        <v>129</v>
      </c>
      <c r="C145" s="9" t="s">
        <v>122</v>
      </c>
      <c r="D145" s="8" t="s">
        <v>52</v>
      </c>
      <c r="E145" s="24">
        <v>22</v>
      </c>
      <c r="F145" s="55"/>
      <c r="G145" s="31">
        <f t="shared" si="2"/>
        <v>0</v>
      </c>
      <c r="H145" s="20">
        <f t="shared" si="3"/>
        <v>0</v>
      </c>
      <c r="J145" s="60"/>
      <c r="K145" s="60"/>
      <c r="L145" s="60"/>
      <c r="M145" s="60"/>
    </row>
    <row r="146" spans="2:13" ht="18" customHeight="1">
      <c r="B146" s="19">
        <v>130</v>
      </c>
      <c r="C146" s="9" t="s">
        <v>123</v>
      </c>
      <c r="D146" s="8" t="s">
        <v>52</v>
      </c>
      <c r="E146" s="24">
        <v>21</v>
      </c>
      <c r="F146" s="55"/>
      <c r="G146" s="31">
        <f t="shared" si="2"/>
        <v>0</v>
      </c>
      <c r="H146" s="20">
        <f t="shared" si="3"/>
        <v>0</v>
      </c>
      <c r="J146" s="60"/>
      <c r="K146" s="60"/>
      <c r="L146" s="60"/>
      <c r="M146" s="60"/>
    </row>
    <row r="147" spans="2:13" ht="18" customHeight="1">
      <c r="B147" s="19">
        <v>131</v>
      </c>
      <c r="C147" s="10" t="s">
        <v>15</v>
      </c>
      <c r="D147" s="8" t="s">
        <v>52</v>
      </c>
      <c r="E147" s="24">
        <v>167</v>
      </c>
      <c r="F147" s="55"/>
      <c r="G147" s="31">
        <f t="shared" si="2"/>
        <v>0</v>
      </c>
      <c r="H147" s="20">
        <f t="shared" si="3"/>
        <v>0</v>
      </c>
      <c r="J147" s="60"/>
      <c r="K147" s="60"/>
      <c r="L147" s="60"/>
      <c r="M147" s="60"/>
    </row>
    <row r="148" spans="2:13" ht="18" customHeight="1">
      <c r="B148" s="19">
        <v>132</v>
      </c>
      <c r="C148" s="10" t="s">
        <v>181</v>
      </c>
      <c r="D148" s="8" t="s">
        <v>52</v>
      </c>
      <c r="E148" s="24">
        <v>9</v>
      </c>
      <c r="F148" s="55"/>
      <c r="G148" s="31">
        <f t="shared" si="2"/>
        <v>0</v>
      </c>
      <c r="H148" s="20">
        <f t="shared" si="3"/>
        <v>0</v>
      </c>
      <c r="J148" s="60"/>
      <c r="K148" s="60"/>
      <c r="L148" s="60"/>
      <c r="M148" s="60"/>
    </row>
    <row r="149" spans="2:13" ht="18" customHeight="1">
      <c r="B149" s="19">
        <v>133</v>
      </c>
      <c r="C149" s="10" t="s">
        <v>182</v>
      </c>
      <c r="D149" s="8" t="s">
        <v>52</v>
      </c>
      <c r="E149" s="24">
        <v>20</v>
      </c>
      <c r="F149" s="55"/>
      <c r="G149" s="31">
        <f t="shared" si="2"/>
        <v>0</v>
      </c>
      <c r="H149" s="20">
        <f t="shared" si="3"/>
        <v>0</v>
      </c>
      <c r="J149" s="60"/>
      <c r="K149" s="60"/>
      <c r="L149" s="60"/>
      <c r="M149" s="60"/>
    </row>
    <row r="150" spans="2:13" ht="18" customHeight="1">
      <c r="B150" s="19">
        <v>134</v>
      </c>
      <c r="C150" s="10" t="s">
        <v>183</v>
      </c>
      <c r="D150" s="8" t="s">
        <v>52</v>
      </c>
      <c r="E150" s="24">
        <v>15</v>
      </c>
      <c r="F150" s="55"/>
      <c r="G150" s="31">
        <f>(($G$13+1))*F150</f>
        <v>0</v>
      </c>
      <c r="H150" s="20">
        <f>F150*E150</f>
        <v>0</v>
      </c>
      <c r="J150" s="60"/>
      <c r="K150" s="60"/>
      <c r="L150" s="60"/>
      <c r="M150" s="60"/>
    </row>
    <row r="151" spans="2:13" ht="18" customHeight="1">
      <c r="B151" s="19">
        <v>135</v>
      </c>
      <c r="C151" s="10" t="s">
        <v>184</v>
      </c>
      <c r="D151" s="8" t="s">
        <v>52</v>
      </c>
      <c r="E151" s="24">
        <v>27</v>
      </c>
      <c r="F151" s="55"/>
      <c r="G151" s="31">
        <f>(($G$13+1))*F151</f>
        <v>0</v>
      </c>
      <c r="H151" s="20">
        <f>F151*E151</f>
        <v>0</v>
      </c>
      <c r="J151" s="60"/>
      <c r="K151" s="60"/>
      <c r="L151" s="60"/>
      <c r="M151" s="60"/>
    </row>
    <row r="152" spans="2:13" ht="18" customHeight="1">
      <c r="B152" s="19">
        <v>136</v>
      </c>
      <c r="C152" s="10" t="s">
        <v>185</v>
      </c>
      <c r="D152" s="8" t="s">
        <v>52</v>
      </c>
      <c r="E152" s="24">
        <v>20</v>
      </c>
      <c r="F152" s="55"/>
      <c r="G152" s="31">
        <f>(($G$13+1))*F152</f>
        <v>0</v>
      </c>
      <c r="H152" s="20">
        <f>F152*E152</f>
        <v>0</v>
      </c>
      <c r="J152" s="60"/>
      <c r="K152" s="60"/>
      <c r="L152" s="60"/>
      <c r="M152" s="60"/>
    </row>
    <row r="153" spans="2:13" ht="18" customHeight="1">
      <c r="B153" s="19">
        <v>137</v>
      </c>
      <c r="C153" s="10" t="s">
        <v>186</v>
      </c>
      <c r="D153" s="8" t="s">
        <v>52</v>
      </c>
      <c r="E153" s="24">
        <v>16</v>
      </c>
      <c r="F153" s="55"/>
      <c r="G153" s="31">
        <f>(($G$13+1))*F153</f>
        <v>0</v>
      </c>
      <c r="H153" s="20">
        <f>F153*E153</f>
        <v>0</v>
      </c>
      <c r="J153" s="60"/>
      <c r="K153" s="60"/>
      <c r="L153" s="60"/>
      <c r="M153" s="60"/>
    </row>
    <row r="154" spans="2:13" ht="18" customHeight="1">
      <c r="B154" s="19">
        <v>138</v>
      </c>
      <c r="C154" s="10" t="s">
        <v>187</v>
      </c>
      <c r="D154" s="8" t="s">
        <v>52</v>
      </c>
      <c r="E154" s="24">
        <v>16</v>
      </c>
      <c r="F154" s="55"/>
      <c r="G154" s="31">
        <f>(($G$13+1))*F154</f>
        <v>0</v>
      </c>
      <c r="H154" s="20">
        <f>F154*E154</f>
        <v>0</v>
      </c>
      <c r="J154" s="60"/>
      <c r="K154" s="60"/>
      <c r="L154" s="60"/>
      <c r="M154" s="60"/>
    </row>
    <row r="155" spans="2:13" ht="18" customHeight="1">
      <c r="B155" s="19">
        <v>139</v>
      </c>
      <c r="C155" s="10" t="s">
        <v>16</v>
      </c>
      <c r="D155" s="8" t="s">
        <v>52</v>
      </c>
      <c r="E155" s="24">
        <v>174</v>
      </c>
      <c r="F155" s="55"/>
      <c r="G155" s="31">
        <f t="shared" ref="G155:G167" si="4">(($G$13+1))*F155</f>
        <v>0</v>
      </c>
      <c r="H155" s="20">
        <f t="shared" si="3"/>
        <v>0</v>
      </c>
      <c r="J155" s="60"/>
      <c r="K155" s="60"/>
      <c r="L155" s="60"/>
      <c r="M155" s="60"/>
    </row>
    <row r="156" spans="2:13" ht="18" customHeight="1">
      <c r="B156" s="19">
        <v>140</v>
      </c>
      <c r="C156" s="6" t="s">
        <v>44</v>
      </c>
      <c r="D156" s="8" t="s">
        <v>52</v>
      </c>
      <c r="E156" s="24">
        <v>364</v>
      </c>
      <c r="F156" s="55"/>
      <c r="G156" s="31">
        <f t="shared" si="4"/>
        <v>0</v>
      </c>
      <c r="H156" s="20">
        <f t="shared" si="3"/>
        <v>0</v>
      </c>
      <c r="J156" s="60"/>
      <c r="K156" s="60"/>
      <c r="L156" s="60"/>
      <c r="M156" s="60"/>
    </row>
    <row r="157" spans="2:13" ht="18" customHeight="1">
      <c r="B157" s="19">
        <v>141</v>
      </c>
      <c r="C157" s="9" t="s">
        <v>124</v>
      </c>
      <c r="D157" s="8" t="s">
        <v>52</v>
      </c>
      <c r="E157" s="24">
        <v>620</v>
      </c>
      <c r="F157" s="55"/>
      <c r="G157" s="31">
        <f t="shared" si="4"/>
        <v>0</v>
      </c>
      <c r="H157" s="20">
        <f t="shared" si="3"/>
        <v>0</v>
      </c>
      <c r="J157" s="60"/>
      <c r="K157" s="60"/>
      <c r="L157" s="60"/>
      <c r="M157" s="60"/>
    </row>
    <row r="158" spans="2:13" ht="18" customHeight="1">
      <c r="B158" s="19">
        <v>142</v>
      </c>
      <c r="C158" s="9" t="s">
        <v>125</v>
      </c>
      <c r="D158" s="8" t="s">
        <v>52</v>
      </c>
      <c r="E158" s="24">
        <v>408</v>
      </c>
      <c r="F158" s="55"/>
      <c r="G158" s="31">
        <f t="shared" si="4"/>
        <v>0</v>
      </c>
      <c r="H158" s="20">
        <f t="shared" si="3"/>
        <v>0</v>
      </c>
      <c r="J158" s="60"/>
      <c r="K158" s="60"/>
      <c r="L158" s="60"/>
      <c r="M158" s="60"/>
    </row>
    <row r="159" spans="2:13" ht="18" customHeight="1">
      <c r="B159" s="19">
        <v>143</v>
      </c>
      <c r="C159" s="9" t="s">
        <v>126</v>
      </c>
      <c r="D159" s="8" t="s">
        <v>52</v>
      </c>
      <c r="E159" s="24">
        <v>24</v>
      </c>
      <c r="F159" s="55"/>
      <c r="G159" s="31">
        <f t="shared" si="4"/>
        <v>0</v>
      </c>
      <c r="H159" s="20">
        <f t="shared" si="3"/>
        <v>0</v>
      </c>
      <c r="J159" s="60"/>
      <c r="K159" s="60"/>
      <c r="L159" s="60"/>
      <c r="M159" s="60"/>
    </row>
    <row r="160" spans="2:13" ht="18" customHeight="1">
      <c r="B160" s="19">
        <v>144</v>
      </c>
      <c r="C160" s="9" t="s">
        <v>127</v>
      </c>
      <c r="D160" s="8" t="s">
        <v>52</v>
      </c>
      <c r="E160" s="24">
        <v>24</v>
      </c>
      <c r="F160" s="55"/>
      <c r="G160" s="31">
        <f t="shared" si="4"/>
        <v>0</v>
      </c>
      <c r="H160" s="20">
        <f t="shared" si="3"/>
        <v>0</v>
      </c>
      <c r="J160" s="60"/>
      <c r="K160" s="60"/>
      <c r="L160" s="60"/>
      <c r="M160" s="60"/>
    </row>
    <row r="161" spans="2:13" ht="18" customHeight="1">
      <c r="B161" s="19">
        <v>145</v>
      </c>
      <c r="C161" s="9" t="s">
        <v>128</v>
      </c>
      <c r="D161" s="8" t="s">
        <v>52</v>
      </c>
      <c r="E161" s="24">
        <v>38</v>
      </c>
      <c r="F161" s="55"/>
      <c r="G161" s="31">
        <f t="shared" si="4"/>
        <v>0</v>
      </c>
      <c r="H161" s="20">
        <f t="shared" si="3"/>
        <v>0</v>
      </c>
      <c r="J161" s="60"/>
      <c r="K161" s="60"/>
      <c r="L161" s="60"/>
      <c r="M161" s="60"/>
    </row>
    <row r="162" spans="2:13" ht="18" customHeight="1">
      <c r="B162" s="19">
        <v>146</v>
      </c>
      <c r="C162" s="9" t="s">
        <v>188</v>
      </c>
      <c r="D162" s="8" t="s">
        <v>52</v>
      </c>
      <c r="E162" s="24">
        <v>47</v>
      </c>
      <c r="F162" s="55"/>
      <c r="G162" s="31">
        <f t="shared" si="4"/>
        <v>0</v>
      </c>
      <c r="H162" s="20">
        <f t="shared" si="3"/>
        <v>0</v>
      </c>
      <c r="J162" s="60"/>
      <c r="K162" s="60"/>
      <c r="L162" s="60"/>
      <c r="M162" s="60"/>
    </row>
    <row r="163" spans="2:13" ht="18" customHeight="1">
      <c r="B163" s="19">
        <v>147</v>
      </c>
      <c r="C163" s="9" t="s">
        <v>189</v>
      </c>
      <c r="D163" s="8" t="s">
        <v>52</v>
      </c>
      <c r="E163" s="24">
        <v>32</v>
      </c>
      <c r="F163" s="55"/>
      <c r="G163" s="31">
        <f t="shared" si="4"/>
        <v>0</v>
      </c>
      <c r="H163" s="20">
        <f t="shared" si="3"/>
        <v>0</v>
      </c>
      <c r="J163" s="60"/>
      <c r="K163" s="60"/>
      <c r="L163" s="60"/>
      <c r="M163" s="60"/>
    </row>
    <row r="164" spans="2:13" ht="18" customHeight="1">
      <c r="B164" s="19">
        <v>148</v>
      </c>
      <c r="C164" s="9" t="s">
        <v>129</v>
      </c>
      <c r="D164" s="8" t="s">
        <v>52</v>
      </c>
      <c r="E164" s="24">
        <v>38</v>
      </c>
      <c r="F164" s="55"/>
      <c r="G164" s="31">
        <f t="shared" si="4"/>
        <v>0</v>
      </c>
      <c r="H164" s="20">
        <f t="shared" si="3"/>
        <v>0</v>
      </c>
      <c r="J164" s="60"/>
      <c r="K164" s="60"/>
      <c r="L164" s="60"/>
      <c r="M164" s="60"/>
    </row>
    <row r="165" spans="2:13" ht="18" customHeight="1">
      <c r="B165" s="19">
        <v>149</v>
      </c>
      <c r="C165" s="9" t="s">
        <v>130</v>
      </c>
      <c r="D165" s="8" t="s">
        <v>52</v>
      </c>
      <c r="E165" s="24">
        <v>5</v>
      </c>
      <c r="F165" s="55"/>
      <c r="G165" s="31">
        <f t="shared" si="4"/>
        <v>0</v>
      </c>
      <c r="H165" s="20">
        <f t="shared" si="3"/>
        <v>0</v>
      </c>
      <c r="J165" s="60"/>
      <c r="K165" s="60"/>
      <c r="L165" s="60"/>
      <c r="M165" s="60"/>
    </row>
    <row r="166" spans="2:13" ht="18" customHeight="1">
      <c r="B166" s="19">
        <v>150</v>
      </c>
      <c r="C166" s="9" t="s">
        <v>131</v>
      </c>
      <c r="D166" s="8" t="s">
        <v>52</v>
      </c>
      <c r="E166" s="24">
        <v>4</v>
      </c>
      <c r="F166" s="55"/>
      <c r="G166" s="31">
        <f t="shared" si="4"/>
        <v>0</v>
      </c>
      <c r="H166" s="20">
        <f>F166*E166</f>
        <v>0</v>
      </c>
      <c r="J166" s="60"/>
      <c r="K166" s="60"/>
      <c r="L166" s="60"/>
      <c r="M166" s="60"/>
    </row>
    <row r="167" spans="2:13" ht="18" customHeight="1">
      <c r="B167" s="19">
        <v>151</v>
      </c>
      <c r="C167" s="6" t="s">
        <v>45</v>
      </c>
      <c r="D167" s="8" t="s">
        <v>52</v>
      </c>
      <c r="E167" s="24">
        <v>16</v>
      </c>
      <c r="F167" s="55"/>
      <c r="G167" s="31">
        <f t="shared" si="4"/>
        <v>0</v>
      </c>
      <c r="H167" s="20">
        <f>F167*E167</f>
        <v>0</v>
      </c>
      <c r="J167" s="60"/>
      <c r="K167" s="60"/>
      <c r="L167" s="60"/>
      <c r="M167" s="60"/>
    </row>
    <row r="168" spans="2:13" ht="18" customHeight="1">
      <c r="B168" s="80" t="s">
        <v>138</v>
      </c>
      <c r="C168" s="81"/>
      <c r="D168" s="81"/>
      <c r="E168" s="81"/>
      <c r="F168" s="82"/>
      <c r="G168" s="26"/>
      <c r="H168" s="20">
        <f>SUM(H17:H167)</f>
        <v>0</v>
      </c>
      <c r="M168" s="60"/>
    </row>
    <row r="169" spans="2:13" ht="18" customHeight="1">
      <c r="B169" s="13"/>
      <c r="C169" s="14"/>
      <c r="D169" s="15"/>
      <c r="E169" s="14"/>
      <c r="F169" s="14"/>
      <c r="G169" s="14"/>
      <c r="H169" s="16"/>
      <c r="K169" s="14"/>
      <c r="L169" s="14"/>
      <c r="M169" s="58"/>
    </row>
    <row r="170" spans="2:13" ht="18" customHeight="1">
      <c r="B170" s="77" t="s">
        <v>135</v>
      </c>
      <c r="C170" s="78"/>
      <c r="D170" s="79"/>
      <c r="E170" s="7">
        <v>1000</v>
      </c>
      <c r="F170" s="55"/>
      <c r="G170" s="31">
        <f>(($G$14+1))*F170</f>
        <v>0</v>
      </c>
      <c r="H170" s="20">
        <f>F170*E170</f>
        <v>0</v>
      </c>
      <c r="J170" s="56">
        <v>1311.12</v>
      </c>
      <c r="K170" s="55">
        <v>1337.34</v>
      </c>
      <c r="L170" s="55">
        <v>1253.43</v>
      </c>
      <c r="M170" s="55">
        <f>ROUND(AVERAGE(J170:L170),2)</f>
        <v>1300.6300000000001</v>
      </c>
    </row>
    <row r="171" spans="2:13" ht="18" customHeight="1">
      <c r="B171" s="77" t="s">
        <v>137</v>
      </c>
      <c r="C171" s="78"/>
      <c r="D171" s="79"/>
      <c r="E171" s="7">
        <v>1200</v>
      </c>
      <c r="F171" s="55"/>
      <c r="G171" s="31">
        <f>(($G$14+1))*F171</f>
        <v>0</v>
      </c>
      <c r="H171" s="20">
        <f>F171*E171</f>
        <v>0</v>
      </c>
      <c r="J171" s="56">
        <v>78.23</v>
      </c>
      <c r="K171" s="55">
        <v>71.89</v>
      </c>
      <c r="L171" s="55">
        <v>76.59</v>
      </c>
      <c r="M171" s="55">
        <f>ROUND(AVERAGE(J171:L171),2)</f>
        <v>75.569999999999993</v>
      </c>
    </row>
    <row r="172" spans="2:13" ht="18" customHeight="1">
      <c r="B172" s="80" t="s">
        <v>136</v>
      </c>
      <c r="C172" s="81"/>
      <c r="D172" s="81"/>
      <c r="E172" s="81"/>
      <c r="F172" s="82"/>
      <c r="G172" s="26"/>
      <c r="H172" s="21">
        <f>SUM(H170:H171)</f>
        <v>0</v>
      </c>
    </row>
    <row r="173" spans="2:13" ht="18" customHeight="1">
      <c r="B173" s="13"/>
      <c r="C173" s="15"/>
      <c r="D173" s="15"/>
      <c r="E173" s="15"/>
      <c r="F173" s="14"/>
      <c r="G173" s="14"/>
      <c r="H173" s="16"/>
      <c r="K173" s="14"/>
      <c r="L173" s="14"/>
    </row>
    <row r="174" spans="2:13" ht="18" customHeight="1" thickBot="1">
      <c r="B174" s="74" t="s">
        <v>134</v>
      </c>
      <c r="C174" s="75"/>
      <c r="D174" s="75"/>
      <c r="E174" s="75"/>
      <c r="F174" s="76"/>
      <c r="G174" s="25"/>
      <c r="H174" s="22">
        <f>H172+H168</f>
        <v>0</v>
      </c>
    </row>
  </sheetData>
  <mergeCells count="24">
    <mergeCell ref="E1:G1"/>
    <mergeCell ref="E3:G3"/>
    <mergeCell ref="E2:G2"/>
    <mergeCell ref="H2:H3"/>
    <mergeCell ref="E14:F14"/>
    <mergeCell ref="E5:F5"/>
    <mergeCell ref="E6:F6"/>
    <mergeCell ref="E13:F13"/>
    <mergeCell ref="E8:F8"/>
    <mergeCell ref="E4:G4"/>
    <mergeCell ref="E7:F7"/>
    <mergeCell ref="E9:F9"/>
    <mergeCell ref="E10:F10"/>
    <mergeCell ref="E12:F12"/>
    <mergeCell ref="E11:F11"/>
    <mergeCell ref="B6:D6"/>
    <mergeCell ref="B8:D8"/>
    <mergeCell ref="B10:D10"/>
    <mergeCell ref="B12:D12"/>
    <mergeCell ref="B174:F174"/>
    <mergeCell ref="B170:D170"/>
    <mergeCell ref="B171:D171"/>
    <mergeCell ref="B172:F172"/>
    <mergeCell ref="B168:F168"/>
  </mergeCells>
  <pageMargins left="0.51181102362204722" right="0.51181102362204722" top="0.78740157480314965" bottom="0.78740157480314965" header="0.31496062992125984" footer="0.31496062992125984"/>
  <pageSetup paperSize="9" scale="79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PREÇOS MAT. E SERVIÇOS</vt:lpstr>
      <vt:lpstr>'PLANILHA PREÇOS MAT. E SERVIÇOS'!Area_de_impressao</vt:lpstr>
      <vt:lpstr>'PLANILHA PREÇOS MAT. E SERVIÇOS'!Titulos_de_impressao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2016-03-23T01:54:52Z</dcterms:created>
  <dcterms:modified xsi:type="dcterms:W3CDTF">2016-04-06T17:31:25Z</dcterms:modified>
</cp:coreProperties>
</file>